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0490" windowHeight="7500" tabRatio="953"/>
  </bookViews>
  <sheets>
    <sheet name="Audit Scoring" sheetId="15" r:id="rId1"/>
    <sheet name="Final scores" sheetId="14" r:id="rId2"/>
    <sheet name="A. Regulatory compliance" sheetId="1" r:id="rId3"/>
    <sheet name="Annexure A" sheetId="3" r:id="rId4"/>
    <sheet name="B. P&amp;S 1. sustainability" sheetId="4" r:id="rId5"/>
    <sheet name="B. P&amp;S 2.HR Practices" sheetId="5" r:id="rId6"/>
    <sheet name="B. P&amp;S 3. Communication" sheetId="6" r:id="rId7"/>
    <sheet name="B. P&amp;S 4.Goods &amp; services" sheetId="7" r:id="rId8"/>
    <sheet name="B.P&amp;S 5.T&amp;C of sale" sheetId="8" r:id="rId9"/>
    <sheet name="B.P&amp;S 6.Trans &amp; Accounting" sheetId="9" r:id="rId10"/>
    <sheet name="B.P&amp;S 7. IT ecosystem" sheetId="10" r:id="rId11"/>
    <sheet name="C.1.Customer care 1" sheetId="11" r:id="rId12"/>
    <sheet name="C.2.Customer care" sheetId="12" r:id="rId13"/>
    <sheet name="Sheet13" sheetId="13" state="hidden" r:id="rId14"/>
  </sheets>
  <externalReferences>
    <externalReference r:id="rId16"/>
  </externalReferenc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<sst xmlns="http://schemas.openxmlformats.org/spreadsheetml/2006/main" count="1357" uniqueCount="600">
  <si>
    <t>Explanation of Audit Value Ratings</t>
  </si>
  <si>
    <t>Audit Score Points (ASP)</t>
  </si>
  <si>
    <t>Weightage score</t>
  </si>
  <si>
    <t>Standard Heading</t>
  </si>
  <si>
    <t>BLANK</t>
  </si>
  <si>
    <t>Not Applicable (NA)</t>
  </si>
  <si>
    <r>
      <rPr>
        <sz val="11"/>
        <color theme="1"/>
        <rFont val="Calibri"/>
        <charset val="134"/>
        <scheme val="minor"/>
      </rPr>
      <t xml:space="preserve">The standard is </t>
    </r>
    <r>
      <rPr>
        <b/>
        <sz val="10"/>
        <color theme="1"/>
        <rFont val="Arial"/>
        <charset val="134"/>
      </rPr>
      <t>Not Applicable (NA)</t>
    </r>
    <r>
      <rPr>
        <sz val="11"/>
        <color theme="1"/>
        <rFont val="Calibri"/>
        <charset val="134"/>
        <scheme val="minor"/>
      </rPr>
      <t xml:space="preserve"> to the applicant </t>
    </r>
  </si>
  <si>
    <t>No Conformity</t>
  </si>
  <si>
    <r>
      <rPr>
        <b/>
        <sz val="10"/>
        <color theme="1"/>
        <rFont val="Arial"/>
        <charset val="134"/>
      </rPr>
      <t xml:space="preserve">Non-Conformity </t>
    </r>
    <r>
      <rPr>
        <sz val="11"/>
        <color theme="1"/>
        <rFont val="Calibri"/>
        <charset val="134"/>
        <scheme val="minor"/>
      </rPr>
      <t>to the standard</t>
    </r>
  </si>
  <si>
    <t>Conformity Deficient</t>
  </si>
  <si>
    <t xml:space="preserve">The standard is documented but not followed </t>
  </si>
  <si>
    <t>Improvement Needed</t>
  </si>
  <si>
    <t>The standard / process is in practice but neither properly documented nor executed appropriately.  There is a high probability that the standard / system will not produce required results. Improvements to the process / documentation are required.</t>
  </si>
  <si>
    <t>Acceptable</t>
  </si>
  <si>
    <t>The standard / process is included in the system. Planning and execution meet these standards. There is a high probability that the system will produce required results</t>
  </si>
  <si>
    <t>Outstanding</t>
  </si>
  <si>
    <t>The standard / process is included in the system. Planning and execution are thorough and exceed these standards. It is certain that the system will produce exemplary results</t>
  </si>
  <si>
    <t>Total</t>
  </si>
  <si>
    <t>Score Achieved</t>
  </si>
  <si>
    <t>Standard Heading Score Points</t>
  </si>
  <si>
    <t>% of points</t>
  </si>
  <si>
    <t>Final Audit Score</t>
  </si>
  <si>
    <t>TRUST 151</t>
  </si>
  <si>
    <t>Applicability Grid</t>
  </si>
  <si>
    <t>Trusted Shop</t>
  </si>
  <si>
    <t>Trusted Spa</t>
  </si>
  <si>
    <t>Trusted Salon</t>
  </si>
  <si>
    <t>Trusted Care</t>
  </si>
  <si>
    <t>Trusted Restaurant</t>
  </si>
  <si>
    <t>Trusted Cineplex</t>
  </si>
  <si>
    <t>Trusted Funzone</t>
  </si>
  <si>
    <t>Trusted Pharmacy</t>
  </si>
  <si>
    <t>Trusted Jeweller</t>
  </si>
  <si>
    <t>Trusted E-shop</t>
  </si>
  <si>
    <t>Audit Score Points (Leave cell blank if NA)</t>
  </si>
  <si>
    <t>A. Regulatory Compliance (A.1 – A.4)</t>
  </si>
  <si>
    <t>Fashion EBO, MBO, Deprt store</t>
  </si>
  <si>
    <t>Food &amp; Grocery, FMCG</t>
  </si>
  <si>
    <t>Lifestyle (Home, leisure, luggage)</t>
  </si>
  <si>
    <t>Consumer electronics, Mobile &amp; Telecom</t>
  </si>
  <si>
    <t>Consumer durables</t>
  </si>
  <si>
    <t>Beauty &amp; cosmetics</t>
  </si>
  <si>
    <t>Spa</t>
  </si>
  <si>
    <t>Salon</t>
  </si>
  <si>
    <t>Care (Gyms, fitness, health centers)</t>
  </si>
  <si>
    <t>Restaurant (F&amp;B outlets)</t>
  </si>
  <si>
    <t xml:space="preserve">Cineplex </t>
  </si>
  <si>
    <t>Funzone (FEC)</t>
  </si>
  <si>
    <t>Pharmacy</t>
  </si>
  <si>
    <t>Jewellery</t>
  </si>
  <si>
    <t>Ecommerce</t>
  </si>
  <si>
    <t>Audit reference</t>
  </si>
  <si>
    <t>IRF Mystery Audit reference</t>
  </si>
  <si>
    <t>Remarks / Comments</t>
  </si>
  <si>
    <t>Final Score only for applicable ones (Leave cell blank if NA)</t>
  </si>
  <si>
    <t>A.1</t>
  </si>
  <si>
    <t>The brand / outlet/s has dedicated SOP / Manual / Policy document to ensure Regulatory compliance in all areas of its business, as per applicable Laws of the land</t>
  </si>
  <si>
    <t>SOP / Manual / Policy document</t>
  </si>
  <si>
    <t>A.2</t>
  </si>
  <si>
    <t>Availability of Compliance Officer / designated official for ensuring Regulatory compliance for all of its outlets and/or retail business as a whole</t>
  </si>
  <si>
    <t>Name &amp; contact detail</t>
  </si>
  <si>
    <t>A.3</t>
  </si>
  <si>
    <t>The Compliance Officer / designated official has following responsibilities but not limited to:</t>
  </si>
  <si>
    <t>Job description, interview on applicable regulatory requirements &amp; compliance and audit of documentary evidences</t>
  </si>
  <si>
    <t>a.</t>
  </si>
  <si>
    <t>To ensure adherence to all applicable Laws and Acts of the land</t>
  </si>
  <si>
    <t>b.</t>
  </si>
  <si>
    <t>To ensure compliance to required obligations to all applicable Laws and Acts of the land</t>
  </si>
  <si>
    <t>c.</t>
  </si>
  <si>
    <t>To ensure obtaining of all the mandatory licenses / permits / NOCs on or before during opening / routine operation of outlet / business</t>
  </si>
  <si>
    <t>d.</t>
  </si>
  <si>
    <t>To ensure compliance to required obligations to all applicable Licenses / permits / NOCs obtained</t>
  </si>
  <si>
    <t>e.</t>
  </si>
  <si>
    <t>To ensure the regular renewal of all applicable licenses/documents, permissions, registrations/NOCs</t>
  </si>
  <si>
    <t>f.</t>
  </si>
  <si>
    <t>To undergo all mandatory tests/ audits certificates &amp; investigations as required by the law of the land</t>
  </si>
  <si>
    <t>g.</t>
  </si>
  <si>
    <t xml:space="preserve">To timely update concerned authorities on any change in the required criteria for which license has been obtained </t>
  </si>
  <si>
    <t>h.</t>
  </si>
  <si>
    <t>To keep record of such updates to concerned authorities</t>
  </si>
  <si>
    <t>i.</t>
  </si>
  <si>
    <t>To take necessary fresh approvals as and when required</t>
  </si>
  <si>
    <t>A.4</t>
  </si>
  <si>
    <t>Compliance to all applicable Licenses / Permits / Approvals / NOCs from concerned authorities*</t>
  </si>
  <si>
    <t>Documentary evidences</t>
  </si>
  <si>
    <t>*Refer Annexure A</t>
  </si>
  <si>
    <t>Standard score</t>
  </si>
  <si>
    <t>A</t>
  </si>
  <si>
    <t>Basic essential</t>
  </si>
  <si>
    <t>B</t>
  </si>
  <si>
    <t>Product/service specific</t>
  </si>
  <si>
    <t>Annexure A</t>
  </si>
  <si>
    <t>C</t>
  </si>
  <si>
    <t>Outlet/Other requirements specific</t>
  </si>
  <si>
    <t>S.No.</t>
  </si>
  <si>
    <t>Licenses / Permits / NOCs / Approvals / Registrations</t>
  </si>
  <si>
    <t>Relevance code</t>
  </si>
  <si>
    <t>If valid document not available then '0'</t>
  </si>
  <si>
    <t>If valid document available then '4'</t>
  </si>
  <si>
    <t>365 days operating permission</t>
  </si>
  <si>
    <t xml:space="preserve">Check the applicable document issued by concerned authority </t>
  </si>
  <si>
    <t>A Retail  Drug License (RDL) from the State Drugs Standard Control Organisation</t>
  </si>
  <si>
    <t>Agricultural Produce Marketing Committee (APMC) license</t>
  </si>
  <si>
    <t>Approved as Commercial Premises by local authority</t>
  </si>
  <si>
    <t>Calibration certificate for weighing scale; VC: Stamping &amp; Verification of Weighing Machine under LMA; Weights &amp; Measurement*</t>
  </si>
  <si>
    <t>CEIG permission for  installation of DG Set</t>
  </si>
  <si>
    <t>Certificate of Registration Principal employer</t>
  </si>
  <si>
    <t>Civil Supply License under Essential Commodities Act</t>
  </si>
  <si>
    <t>Clearance from PCB: Consent to establish</t>
  </si>
  <si>
    <t>Clearance from PCB: Consent to operate</t>
  </si>
  <si>
    <t>Contract labour registration (if any)</t>
  </si>
  <si>
    <t>Eating out House Registration license from Police Commissioner**</t>
  </si>
  <si>
    <t>Enrollment under PF Act and ESIC</t>
  </si>
  <si>
    <t>ESI registration</t>
  </si>
  <si>
    <t>ESI sub-code</t>
  </si>
  <si>
    <t>Fire NOC/Fire Advisory Certificate</t>
  </si>
  <si>
    <t>Food Safety License by FSSAI</t>
  </si>
  <si>
    <t>Insecticide License</t>
  </si>
  <si>
    <t>License to operate Lifts in the premises</t>
  </si>
  <si>
    <t>License to operate machines in Funzone</t>
  </si>
  <si>
    <t>License under Drugs  and Cosmetic Act/ OTC (Over the counter) license</t>
  </si>
  <si>
    <t>Liquor license to sell liquor</t>
  </si>
  <si>
    <t>Manufacturing License for Bakery</t>
  </si>
  <si>
    <t>Medical Fitness Certificate for Food Handlers</t>
  </si>
  <si>
    <t>NOC from fire officer wherever applicable</t>
  </si>
  <si>
    <t>Non Veg License / Halal Certificate (wherever applcable)</t>
  </si>
  <si>
    <t>Permanent Account Number (PAN)</t>
  </si>
  <si>
    <t xml:space="preserve">Permission from Collector for running playzone </t>
  </si>
  <si>
    <t>Permission from RBI for operating payment gateway to accept payments from customers on its portal / operate wallet services</t>
  </si>
  <si>
    <t>RC: GST; Goods and Services Tax (GST) registration</t>
  </si>
  <si>
    <t>Trade Health License wherever applicable</t>
  </si>
  <si>
    <t>Water test report: ISO 10500</t>
  </si>
  <si>
    <r>
      <rPr>
        <sz val="8"/>
        <rFont val="Arial"/>
        <charset val="134"/>
      </rPr>
      <t xml:space="preserve">Scoring is only for </t>
    </r>
    <r>
      <rPr>
        <b/>
        <sz val="8"/>
        <rFont val="Arial"/>
        <charset val="134"/>
      </rPr>
      <t>applicable</t>
    </r>
    <r>
      <rPr>
        <sz val="8"/>
        <rFont val="Arial"/>
        <charset val="134"/>
      </rPr>
      <t xml:space="preserve"> Lincense / Registration / Permit / Approval / NOC; </t>
    </r>
    <r>
      <rPr>
        <b/>
        <sz val="8"/>
        <rFont val="Arial"/>
        <charset val="134"/>
      </rPr>
      <t>No score to be imparted in case of Non-applicability (Cell to be left BLANK)</t>
    </r>
  </si>
  <si>
    <t>Not Applicable</t>
  </si>
  <si>
    <t>*Applicable to WH model only in case of E-shop</t>
  </si>
  <si>
    <t>**Applicable wherever F&amp;B service exists</t>
  </si>
  <si>
    <t>B. Practices and Systems – 1. Environment Sustainability (B1.1 – B1.3)</t>
  </si>
  <si>
    <t>CB Audit reference</t>
  </si>
  <si>
    <t>B.1.1</t>
  </si>
  <si>
    <t>The brand / outlet/s has dedicated SOP / Manual / Policy document to address environment Sustainability in its operations</t>
  </si>
  <si>
    <t>At Company level</t>
  </si>
  <si>
    <t>At Outlet level</t>
  </si>
  <si>
    <t>At distribution level</t>
  </si>
  <si>
    <t>B.1.2</t>
  </si>
  <si>
    <t>The brand / outlet/s has Designated official to ensure prescribed environment Sustainability practices in all of its outlets and/or retail business as a whole</t>
  </si>
  <si>
    <t>B.1.3</t>
  </si>
  <si>
    <t>The brand / outlet/s practices customer-centric environment Sustainability in the following areas of its operations:</t>
  </si>
  <si>
    <t>Check the procedure document / On-site visit</t>
  </si>
  <si>
    <t>There is a waste management procedure in place which details collection, storage and disposal mechanism of waste and ensures no inappropriate burning /loitering away/ decay of waste material in and around outlet</t>
  </si>
  <si>
    <t>Compliance to local laws / regulations for shopping bags / packaging / serving material as approved by concerned authority and promoting the cause of eco-friendly packaging among its customers</t>
  </si>
  <si>
    <t>Applicable wherever F&amp;B item is being sold / served</t>
  </si>
  <si>
    <t xml:space="preserve">Onsite audit 
4 – Usage/promotion is standard practice
3 – Usage/promotion is chargeable/conditional
2 – Usage/promotion is selective
1 – Usage/promotion is erratic/inconsistent
0 – No usage/promotion
</t>
  </si>
  <si>
    <t>IRF Mystery Interaction/shopping</t>
  </si>
  <si>
    <t>Checks pollution in and around its outlet/s</t>
  </si>
  <si>
    <t>On-site audit, documentary evidence and appropriate signage</t>
  </si>
  <si>
    <t> i.</t>
  </si>
  <si>
    <t>By following norms of Pollution Control Board</t>
  </si>
  <si>
    <t> ii.</t>
  </si>
  <si>
    <t>By prominently displaying “NO SMOKING / SMOKE FREE” signage, if smoking is prohibited</t>
  </si>
  <si>
    <t>IRF Mystery Observation</t>
  </si>
  <si>
    <t>iii.</t>
  </si>
  <si>
    <t xml:space="preserve">The outlet /s are equipped with quality sound and screen systems fulfilling the Cineplex norms and ensure that at no point of time during the show, the maximum noise level inside the auditorium of the cinema theatre shall exceed the following maximum –
At Source : 90 Decibels
At 5 MTs : 86 Decibels
At 15 MTs from Source : 80 Decibels
</t>
  </si>
  <si>
    <t>Applicable if theatre exists</t>
  </si>
  <si>
    <t>Onsite audit</t>
  </si>
  <si>
    <t>* If one condition is applicable other conditions automatically becomes non-applicable</t>
  </si>
  <si>
    <t>Italics text</t>
  </si>
  <si>
    <t>Standard is segment specific / applicable under specific condition as mentioned in Applicability Grid</t>
  </si>
  <si>
    <t>B. Practices and Systems – 2. HR practices (B.2.1 – B.2.6)</t>
  </si>
  <si>
    <t>B.2.1</t>
  </si>
  <si>
    <t>The brand / outlet/s has dedicated SOP / Manual / Policy document to formulate, update, review and implement best of Human Resource practices in its business operations</t>
  </si>
  <si>
    <t>B.2.2</t>
  </si>
  <si>
    <t>The brand / outlet/s has Designated official/s to ensure execution and implementation of prescribed HR practices in all of its outlets and/or retail business as a whole</t>
  </si>
  <si>
    <t>B.2.3</t>
  </si>
  <si>
    <t xml:space="preserve">The SOP / Manual / Policy document clearly defines 'Manpower hiring' procedure </t>
  </si>
  <si>
    <t xml:space="preserve">Check for the SOP / Manual / Policy document; last 3 amendments in code of conduct manual
Check for JD of last five hirings and their Qualification documents
</t>
  </si>
  <si>
    <t>The procedure aims at hiring quality staff with required qualification / certification, knowledge, experience and skill</t>
  </si>
  <si>
    <t>The procedure has clear Job Description (JD) for all designations with its well defined role in the organisation</t>
  </si>
  <si>
    <t>The procedure ensures that 'Employee code of conduct' manual is amended as and when required / as scheduled, as applicable</t>
  </si>
  <si>
    <t>The Job description lays down required educational &amp; professional qualification, experience and skills for each job</t>
  </si>
  <si>
    <t>A reference check is conducted and cleared for ALL or at least customer-dealing staff, as applicable, before hiring them</t>
  </si>
  <si>
    <t>The brand / outlet/s ensure that the staff</t>
  </si>
  <si>
    <t>Hold at least a Diploma in Pharmacy and preferably a degree in Pharmacy</t>
  </si>
  <si>
    <t>ii.</t>
  </si>
  <si>
    <t>Be registered as a pharmacist with the Pharmacy council of the state in which he/she is practicing</t>
  </si>
  <si>
    <t>Have undergone adequate practical training in a community pharmacy</t>
  </si>
  <si>
    <t>iv.</t>
  </si>
  <si>
    <t>Undergo in-house training as per the organisation’s staff training policy</t>
  </si>
  <si>
    <t>v.</t>
  </si>
  <si>
    <t>Have communication skills &amp; capabilities to give adequate and proper advice to the clients on the appropriate use of medicines, illness, etc. so as to achieve optimal patient compliance</t>
  </si>
  <si>
    <r>
      <rPr>
        <i/>
        <sz val="9"/>
        <color rgb="FFC00000"/>
        <rFont val="Arial"/>
        <charset val="134"/>
      </rPr>
      <t>The brand / outlet/s ensure that each Pharmacist working in the pharmacy must be competent enough to:</t>
    </r>
    <r>
      <rPr>
        <i/>
        <sz val="9"/>
        <color rgb="FFC00000"/>
        <rFont val="MS Gothic"/>
        <charset val="134"/>
      </rPr>
      <t> </t>
    </r>
  </si>
  <si>
    <t>IRF Mystery Interaction</t>
  </si>
  <si>
    <t>Play a professional role to assess prescriptions</t>
  </si>
  <si>
    <t>Advise the patients on appropriate selection and use of OTC medicines</t>
  </si>
  <si>
    <t>Advise patients on appropriate use of prescribed medicines</t>
  </si>
  <si>
    <t>Check &amp; advice on drug-drug and drug-food interactions</t>
  </si>
  <si>
    <t>Be alert for adverse drug reactions</t>
  </si>
  <si>
    <t>vi.</t>
  </si>
  <si>
    <t>Assess the patient’s condition and decide when to refer him/her to the doctor</t>
  </si>
  <si>
    <t>B.2.4</t>
  </si>
  <si>
    <t>The SOP / Manual / Policy document has clearly defined 'Induction' procedure for newly hired staff</t>
  </si>
  <si>
    <t>Copy of appointment letter, ECC manual / induction report at least five inductions</t>
  </si>
  <si>
    <t>The new recruit is given appointment letter once hired mentioning his role, compensation, responsibilities and other key terms and conditions of services</t>
  </si>
  <si>
    <t>The new recruit is given latest 'Employee Code of Conduct Manual' and ackowledges the acceptance of the same to make him/her acquire desired behaviour and attitude towards his peers, seniors, customers and organisation</t>
  </si>
  <si>
    <t>The new recruit undergoes special training on  all areas/functions that are required for his understanding and for his better performance to serve the Customers</t>
  </si>
  <si>
    <t>Training records</t>
  </si>
  <si>
    <t>B.2.5</t>
  </si>
  <si>
    <t>The SOP / Manual / Policy document has provision for 'Staff training' focusing on Customer service</t>
  </si>
  <si>
    <t>Training records and Staff interview</t>
  </si>
  <si>
    <t>It is ensured that ALL customer-interacting staff addresses customers in a respectable manner</t>
  </si>
  <si>
    <t>It is ensured that staff at brand's outlet/s is well-groomed, dressed in uniform with name tags, have appropriate required personality, etiquettes and behave professionally with customers</t>
  </si>
  <si>
    <t>It is ensured that customer-dealing staff is skilled to communicate in relevant language with the customers</t>
  </si>
  <si>
    <t>It is ensured that customer support and service staff practice only ethical sales tactics</t>
  </si>
  <si>
    <t>It is ensured that the staff is educated on the rights of consumers provided under the Consumer Protection Act</t>
  </si>
  <si>
    <t>Staff is trained on ethical and appropriate behaviourial aspect while accepting tips, having transparent system of collecting and distributing tips among staff in a pre-decided manner, if taking tips are allowed</t>
  </si>
  <si>
    <t xml:space="preserve">Wherever F&amp;B is being served </t>
  </si>
  <si>
    <t xml:space="preserve">Training records and Onsite audit </t>
  </si>
  <si>
    <t>IRF Mystery shopping</t>
  </si>
  <si>
    <t>It is ensured that the personnel dealing with customers help them in booking / understanding / choosing appropriate product/s / service/s and assures them of related service/s within a stipulated time</t>
  </si>
  <si>
    <t>It is ensured that staff is trained on various food quality standards, appropriate display techniques and their storing conditions to keep them fresh and in healthy consumable stage</t>
  </si>
  <si>
    <t>IRF Mystery observation/interaction</t>
  </si>
  <si>
    <t>It is ensured that staff is trained on applicable food related regulations to uphold health aspect of food items and execute timely removal of food items which are unfit for human consumption</t>
  </si>
  <si>
    <t>j.</t>
  </si>
  <si>
    <t>It is ensured that specific responsibilities are assigned to staff members and each one is equipped with required knowledge and skill to provide accurate, timely and relevant product/ service / information to customers and to perform to the expected levels in their respective positions, as applicable</t>
  </si>
  <si>
    <t>k.</t>
  </si>
  <si>
    <t>It is ensured that the staff at its outlets/service area is equipped with knowledge and tools for emergency procedures in case of untoward situations like power failure, dealing with unruly / sick / ailing customers, accident/ medical emergency, fire, theft, explosion etc</t>
  </si>
  <si>
    <t>l.</t>
  </si>
  <si>
    <t>The staff is trained on disaster / incident management both at company and outlet level as applicable</t>
  </si>
  <si>
    <t>m.</t>
  </si>
  <si>
    <t>It is ensured that staff is trained to protect and maintain privacy of customer and provides uninterrupted services to the customer during beauty / therapeutic treatment</t>
  </si>
  <si>
    <t>n.</t>
  </si>
  <si>
    <t>It is ensured that leading Chef / outlet manager is trained in providing quality food preparation and serving*</t>
  </si>
  <si>
    <t>Wherever F&amp;B is being served under dine-in</t>
  </si>
  <si>
    <t>o.</t>
  </si>
  <si>
    <t>The brand / pharmacy/ies Training policy ensures that all staff in the pharmacy are</t>
  </si>
  <si>
    <t>Training policy; onsite staff interview</t>
  </si>
  <si>
    <t>Kept abreast of the developments in their fields and they can operate in tandem with doctors and other healthcare providers</t>
  </si>
  <si>
    <t>Trained &amp; made aware of minimal personal hygiene levels, as well as the level of hygiene to be maintained in storage and handling of medicines</t>
  </si>
  <si>
    <t>B.2.6</t>
  </si>
  <si>
    <t>The brand / outlet/s ensures that the number of competent staff at its outlets / service area are adequate to ensure smooth operations/customer service including management / operational / specialist / contractual staff</t>
  </si>
  <si>
    <t xml:space="preserve">Check allocation standard:-
4 – If (+/-) 10% deviation in allocation standard
3 – If (+/-) 11%-20% deviation in allocation standard
2 – If (+/-) 21%-30% deviation in allocation standard
1 – If (+/-) 31%-40% deviation in allocation standard
0 – If (+/-) 41%-50% deviation in allocation standard
</t>
  </si>
  <si>
    <t>*Applicable to dine-in service restaurants or wherever Chef is present</t>
  </si>
  <si>
    <t>Staff' includes company staff as well as contractual staff</t>
  </si>
  <si>
    <t>Sevice area in case of E-shop would include all the customer-interaction points</t>
  </si>
  <si>
    <t>B. Practices and Systems – 3. Communication (B.3.1 – B.3.5)</t>
  </si>
  <si>
    <t>B.3.1</t>
  </si>
  <si>
    <t>The brand / outlet/s has dedicated SOP / Manual / Policy document with guidelines on ethics, use of channels^ and appropriate content to be used for both external and internal Communication*</t>
  </si>
  <si>
    <t>B.3.2</t>
  </si>
  <si>
    <t>The brand / outlet/s has Designated official/s to ensure adherence to and execution of effective communication as per guidelines of SOP / Manual / Policy document</t>
  </si>
  <si>
    <t>B.3.3</t>
  </si>
  <si>
    <t>The brand / outlet/s has policy of undertaking ethical communication</t>
  </si>
  <si>
    <t>The brand / outlet/s sells and delivers what is advertised and promoted</t>
  </si>
  <si>
    <t>The brand / outlet/s ensures that all goods and services are accurately described and portrayed in all marketing communications in all applicable channels of communication</t>
  </si>
  <si>
    <t xml:space="preserve">The communication clearly states the period for which promotion is valid </t>
  </si>
  <si>
    <t>B.3.4</t>
  </si>
  <si>
    <t>The brand / outlet/s has effective External Communication with general public:</t>
  </si>
  <si>
    <t xml:space="preserve">Photo of façade </t>
  </si>
  <si>
    <t>The façade of the brand’s outlet/s selling medicines clearly mention “PHARMACY” written in English as well as in the local language(s) of the area</t>
  </si>
  <si>
    <t>The brand’s pharmacy/ ies specifically mention on the façade/ fascia board, bills, on-line and all outward communication if they are compounding pharmacy/ies or not</t>
  </si>
  <si>
    <t xml:space="preserve">The brand’s website displays key information for its visitors including but not limited to its outlets and their locations, products and services, brands, categories, privacy policy, prevalent promotions etc </t>
  </si>
  <si>
    <t>Scan of website/page</t>
  </si>
  <si>
    <t>The brand’s advertisement in concerned channels of communication mentions contact detail of concerned outlet/s</t>
  </si>
  <si>
    <t>Audit at least 3 advertisements</t>
  </si>
  <si>
    <t>B.3.5</t>
  </si>
  <si>
    <t>The brand / outlet/s has effective In-store Communication with visitors in it's outlet/s:</t>
  </si>
  <si>
    <t>Onsite audit; staff interview; photos of audited places/signage/displayed certificates etc</t>
  </si>
  <si>
    <t xml:space="preserve">The staff is communicative in guiding / clarifying customers/visitors in case of any non-understanding / misunderstanding in locating amenities, products and services, section etc inside the outlet </t>
  </si>
  <si>
    <t>The brand's outlet/s displays list of various products / categories / departments / sections it offers to the customers for shopping</t>
  </si>
  <si>
    <t>The brand's outlet/s displays complete product / service menu with applicable rates it offers to the customers wherever applicable</t>
  </si>
  <si>
    <t>In case of F&amp;B items</t>
  </si>
  <si>
    <t>IRF Mystery Observation/Interaction</t>
  </si>
  <si>
    <t xml:space="preserve">The brand's outlet/s mentions prevalent promotional offers running on specific products / services for the customers </t>
  </si>
  <si>
    <t>The brand’s outlet/s mentions grade, certification and /or variety name of F&amp;G and F&amp;B items wherever applicable, to communicate their authentic quality</t>
  </si>
  <si>
    <t>The brand's outlet/s clearly mentions entry / exit points, basic amenities such as key categories/ departments/ sections, washroom, trial / treatment room, drinking water, kids play zone, visitor lounge, smoking zone, billing and delivery, escalators/ lifts/ stairs/ emergency exit, First Aid, customer service counters, etc, wherever applicable, for its customers through proper signage</t>
  </si>
  <si>
    <t>The brand’s outlet/s substantiate, by the certificate from competent authority, any claim it makes of any Quality Standards and its products / services offerd also conform to the same</t>
  </si>
  <si>
    <t>Check the concerned certificates</t>
  </si>
  <si>
    <t>The brand’s outlet/s has a separate prominent display containing the following information:</t>
  </si>
  <si>
    <t>Onsite audit; staff interview; photo of concerned display; check for certificate of caliberation</t>
  </si>
  <si>
    <t>Correlation between purity in terms of fineness and corresponding caratage</t>
  </si>
  <si>
    <t>An indication that the customer can verify purity by suitable mechanism</t>
  </si>
  <si>
    <t>The customer can verify the weight through an available calibrated balance capable of weighing the jewellery on sale</t>
  </si>
  <si>
    <r>
      <rPr>
        <sz val="8"/>
        <color theme="1"/>
        <rFont val="Arial"/>
        <charset val="134"/>
      </rPr>
      <t>*</t>
    </r>
    <r>
      <rPr>
        <b/>
        <sz val="8"/>
        <color theme="1"/>
        <rFont val="Arial"/>
        <charset val="134"/>
      </rPr>
      <t>Communication</t>
    </r>
    <r>
      <rPr>
        <sz val="8"/>
        <color theme="1"/>
        <rFont val="Arial"/>
        <charset val="134"/>
      </rPr>
      <t xml:space="preserve"> refers to all the messages, information, linguistic and creative content used in advertising, PR, promotions, marketing materials and related activity</t>
    </r>
  </si>
  <si>
    <r>
      <rPr>
        <sz val="8"/>
        <color theme="1"/>
        <rFont val="Arial"/>
        <charset val="134"/>
      </rPr>
      <t>^</t>
    </r>
    <r>
      <rPr>
        <b/>
        <sz val="8"/>
        <color theme="1"/>
        <rFont val="Arial"/>
        <charset val="134"/>
      </rPr>
      <t>Channels of Communication</t>
    </r>
    <r>
      <rPr>
        <sz val="8"/>
        <color theme="1"/>
        <rFont val="Arial"/>
        <charset val="134"/>
      </rPr>
      <t xml:space="preserve"> would include:</t>
    </r>
  </si>
  <si>
    <r>
      <rPr>
        <sz val="8"/>
        <color theme="1"/>
        <rFont val="Wingdings"/>
        <charset val="2"/>
      </rPr>
      <t>ü</t>
    </r>
    <r>
      <rPr>
        <sz val="7"/>
        <color theme="1"/>
        <rFont val="Times New Roman"/>
        <charset val="134"/>
      </rPr>
      <t xml:space="preserve">  </t>
    </r>
    <r>
      <rPr>
        <b/>
        <sz val="8"/>
        <color theme="1"/>
        <rFont val="Arial"/>
        <charset val="134"/>
      </rPr>
      <t>Print media</t>
    </r>
    <r>
      <rPr>
        <sz val="8"/>
        <color theme="1"/>
        <rFont val="Arial"/>
        <charset val="134"/>
      </rPr>
      <t xml:space="preserve"> including but not limited to newspaper, trade magazines, pamphlets, brochures, catalogues</t>
    </r>
  </si>
  <si>
    <r>
      <rPr>
        <sz val="8"/>
        <color theme="1"/>
        <rFont val="Wingdings"/>
        <charset val="2"/>
      </rPr>
      <t>ü</t>
    </r>
    <r>
      <rPr>
        <sz val="7"/>
        <color theme="1"/>
        <rFont val="Times New Roman"/>
        <charset val="134"/>
      </rPr>
      <t xml:space="preserve">  </t>
    </r>
    <r>
      <rPr>
        <b/>
        <sz val="8"/>
        <color theme="1"/>
        <rFont val="Arial"/>
        <charset val="134"/>
      </rPr>
      <t>Electronic media</t>
    </r>
    <r>
      <rPr>
        <sz val="8"/>
        <color theme="1"/>
        <rFont val="Arial"/>
        <charset val="134"/>
      </rPr>
      <t xml:space="preserve"> including but not limited to TV, website - own or business associates, portals, marketplace, mobile apps</t>
    </r>
  </si>
  <si>
    <r>
      <rPr>
        <sz val="8"/>
        <color theme="1"/>
        <rFont val="Wingdings"/>
        <charset val="2"/>
      </rPr>
      <t>ü</t>
    </r>
    <r>
      <rPr>
        <sz val="7"/>
        <color theme="1"/>
        <rFont val="Times New Roman"/>
        <charset val="134"/>
      </rPr>
      <t xml:space="preserve">  </t>
    </r>
    <r>
      <rPr>
        <b/>
        <sz val="8"/>
        <color theme="1"/>
        <rFont val="Arial"/>
        <charset val="134"/>
      </rPr>
      <t>Social media</t>
    </r>
    <r>
      <rPr>
        <sz val="8"/>
        <color theme="1"/>
        <rFont val="Arial"/>
        <charset val="134"/>
      </rPr>
      <t xml:space="preserve"> including but not limited to pages on Facebook, Twitter, LinkedIn or any other networking medium</t>
    </r>
  </si>
  <si>
    <r>
      <rPr>
        <sz val="8"/>
        <color theme="1"/>
        <rFont val="Wingdings"/>
        <charset val="2"/>
      </rPr>
      <t>ü</t>
    </r>
    <r>
      <rPr>
        <sz val="7"/>
        <color theme="1"/>
        <rFont val="Times New Roman"/>
        <charset val="134"/>
      </rPr>
      <t xml:space="preserve">  </t>
    </r>
    <r>
      <rPr>
        <b/>
        <sz val="8"/>
        <color theme="1"/>
        <rFont val="Arial"/>
        <charset val="134"/>
      </rPr>
      <t>Other channels</t>
    </r>
    <r>
      <rPr>
        <sz val="8"/>
        <color theme="1"/>
        <rFont val="Arial"/>
        <charset val="134"/>
      </rPr>
      <t xml:space="preserve"> including but not limited to letters, emails, sms, danglers, posters, signage, public announcements inside the outlet, tele-marketing</t>
    </r>
  </si>
  <si>
    <t>B. Practices and Systems – 4. Goods and Services (B.4.1 – B.4.5)</t>
  </si>
  <si>
    <t>B.4.1</t>
  </si>
  <si>
    <t>The brand / outlet/s has dedicated SOP / Manual / Policy document pertaining to quality standards and procedures in sourcing, buying and procuring quality goods^ and services through certified Vendor* base</t>
  </si>
  <si>
    <t>B.4.2</t>
  </si>
  <si>
    <t>The brand / outlet/s has Designated official/s to ensure adherence and execution of quality sourcing, buying and procuring of quality goods and services through certified Vendors</t>
  </si>
  <si>
    <t>B.4.3</t>
  </si>
  <si>
    <t>The brand / outlet/s has system to identify, induct and manage qualified vendor base</t>
  </si>
  <si>
    <t>Check at least 5 VRFs with all supportings/ Copy of code of conduct manual/ copy of last vendor audit report, if applicable</t>
  </si>
  <si>
    <t>The brand / outlet/s has Vendor Registration Form (VRF) which details by way of appropriate documentation vendor's contact, its business information, regulatory compliance and other related information which certify and establish its credibility and authenticity</t>
  </si>
  <si>
    <t>The brand / outlet/s provides its vendors with code of conduct manual to make them aware of brand's / outlet's expectation from it</t>
  </si>
  <si>
    <t>The brand / outlet/s ensures observance / adherence to of MSME guidelines for vendors</t>
  </si>
  <si>
    <t>The brand / outlet/s keeps complete records of vendors / sources of supplies at every level of procurement till usage in compounding/ sold</t>
  </si>
  <si>
    <t>Random inventory check</t>
  </si>
  <si>
    <t>The brand / outlet/s ensures that vendor supplies products / services as stipulated by the company</t>
  </si>
  <si>
    <t>Standards for Vendor document / Vendor audit report, if applicable</t>
  </si>
  <si>
    <t>B.4.4</t>
  </si>
  <si>
    <t>The brand / outlet/s has effective sourcing, buying and product** development policy focusing on quality</t>
  </si>
  <si>
    <t>Buying and merchandising policy document</t>
  </si>
  <si>
    <t xml:space="preserve">The brand / outlet/s procures goods and services only from verified/ certified vendors and ensure quality sourcing of goods and services </t>
  </si>
  <si>
    <t>The brand / outlet/s has a system to eliminate dubious vendors who source illegally or flout quality norms</t>
  </si>
  <si>
    <t>The brand / outlet/s has procedure for vendor and product / service development</t>
  </si>
  <si>
    <r>
      <rPr>
        <sz val="10"/>
        <color theme="1"/>
        <rFont val="Arial"/>
        <charset val="134"/>
      </rPr>
      <t>The brand / outlet/s takes full responsibility of Product Safety Standards of all of its display furniture, equipment / machines</t>
    </r>
    <r>
      <rPr>
        <sz val="10"/>
        <color theme="1"/>
        <rFont val="Arial"/>
        <charset val="134"/>
      </rPr>
      <t xml:space="preserve">, fixtures &amp; fitments installed in the outlet/s </t>
    </r>
  </si>
  <si>
    <t>Product quality policy / standard document</t>
  </si>
  <si>
    <t>The brand /outlet/s has a system for ensuring the quality of products and services offered for sale are fit for consumption</t>
  </si>
  <si>
    <t>The brand /outlet/s has a procedure to dispose off / handover to authorised person/agency the unfit / expired/aged/customer returned products etc., as applicable</t>
  </si>
  <si>
    <t>Applicable to F&amp;B items</t>
  </si>
  <si>
    <t>The brand / outlet/s removes unsold stock of unfit / expired items from display / products / usage and has provision to lock them in the billing system</t>
  </si>
  <si>
    <t>The brand / outlet/s maintain a ‘products list’ where all items ‘approved’ by the pharmacy for stocking are described</t>
  </si>
  <si>
    <t>The brand / outlet/s conducts incoming material quality check</t>
  </si>
  <si>
    <t>B.4.5</t>
  </si>
  <si>
    <t>The brand has online ordering system for customers to make informed choice to enable customers to complete the transaction efficiently and without difficulty</t>
  </si>
  <si>
    <t>Website audit</t>
  </si>
  <si>
    <t>The brand provides a quick and easy to navigate on-line ordering system which allows customers to find desired product / service / information conveniently</t>
  </si>
  <si>
    <t>The brand provides search option to help customers find what they are looking for</t>
  </si>
  <si>
    <t xml:space="preserve">The brand clearly displays items (audio-visuals / photographs and description as applicable) which are available for sale  </t>
  </si>
  <si>
    <t>The brand provides ordering mechanism in the form of the “Items/Package Booked” or “Advance Booking”</t>
  </si>
  <si>
    <t>The brand provides a confirmation of purchase with details of their purchases for all transactions</t>
  </si>
  <si>
    <t>The brand provides various methods and options for customers to receive delivery of goods and/or services ordered online</t>
  </si>
  <si>
    <t>The brand only confirms the purchase to the customer upon ability to fulfill delivery</t>
  </si>
  <si>
    <r>
      <rPr>
        <b/>
        <sz val="8"/>
        <color theme="1"/>
        <rFont val="Arial"/>
        <charset val="134"/>
      </rPr>
      <t>^ 'Goods'</t>
    </r>
    <r>
      <rPr>
        <sz val="8"/>
        <color theme="1"/>
        <rFont val="Arial"/>
        <charset val="134"/>
      </rPr>
      <t xml:space="preserve"> refer to all sellable and non-sellable physical items in the outlet</t>
    </r>
  </si>
  <si>
    <r>
      <rPr>
        <b/>
        <sz val="8"/>
        <color theme="1"/>
        <rFont val="Arial"/>
        <charset val="134"/>
      </rPr>
      <t>** 'Product'</t>
    </r>
    <r>
      <rPr>
        <sz val="8"/>
        <color theme="1"/>
        <rFont val="Arial"/>
        <charset val="134"/>
      </rPr>
      <t xml:space="preserve"> refers to all sellable items in the outlet</t>
    </r>
  </si>
  <si>
    <r>
      <rPr>
        <sz val="8"/>
        <color theme="1"/>
        <rFont val="Arial"/>
        <charset val="134"/>
      </rPr>
      <t>*</t>
    </r>
    <r>
      <rPr>
        <b/>
        <sz val="8"/>
        <color theme="1"/>
        <rFont val="Arial"/>
        <charset val="134"/>
      </rPr>
      <t>'Vendor'</t>
    </r>
    <r>
      <rPr>
        <sz val="8"/>
        <color theme="1"/>
        <rFont val="Arial"/>
        <charset val="134"/>
      </rPr>
      <t xml:space="preserve"> is the supplying source and would include:</t>
    </r>
  </si>
  <si>
    <r>
      <rPr>
        <sz val="8"/>
        <color theme="1"/>
        <rFont val="Wingdings"/>
        <charset val="2"/>
      </rPr>
      <t>ü</t>
    </r>
    <r>
      <rPr>
        <sz val="7"/>
        <color theme="1"/>
        <rFont val="Times New Roman"/>
        <charset val="134"/>
      </rPr>
      <t xml:space="preserve">  </t>
    </r>
    <r>
      <rPr>
        <b/>
        <sz val="8"/>
        <color theme="1"/>
        <rFont val="Arial"/>
        <charset val="134"/>
      </rPr>
      <t>Manufacturer</t>
    </r>
    <r>
      <rPr>
        <sz val="8"/>
        <color theme="1"/>
        <rFont val="Arial"/>
        <charset val="134"/>
      </rPr>
      <t xml:space="preserve"> who manufactures the goods and sell to the brand / outlet/s directly without services of any middle man</t>
    </r>
  </si>
  <si>
    <r>
      <rPr>
        <sz val="8"/>
        <color theme="1"/>
        <rFont val="Wingdings"/>
        <charset val="2"/>
      </rPr>
      <t>ü</t>
    </r>
    <r>
      <rPr>
        <sz val="7"/>
        <color theme="1"/>
        <rFont val="Times New Roman"/>
        <charset val="134"/>
      </rPr>
      <t xml:space="preserve">  </t>
    </r>
    <r>
      <rPr>
        <b/>
        <sz val="8"/>
        <color theme="1"/>
        <rFont val="Arial"/>
        <charset val="134"/>
      </rPr>
      <t>Miner</t>
    </r>
    <r>
      <rPr>
        <sz val="8"/>
        <color theme="1"/>
        <rFont val="Arial"/>
        <charset val="134"/>
      </rPr>
      <t xml:space="preserve"> who mines and refines the metal / stone and supplies to Jeweller</t>
    </r>
  </si>
  <si>
    <r>
      <rPr>
        <sz val="8"/>
        <color theme="1"/>
        <rFont val="Wingdings"/>
        <charset val="2"/>
      </rPr>
      <t>ü</t>
    </r>
    <r>
      <rPr>
        <sz val="7"/>
        <color theme="1"/>
        <rFont val="Times New Roman"/>
        <charset val="134"/>
      </rPr>
      <t xml:space="preserve">  </t>
    </r>
    <r>
      <rPr>
        <b/>
        <sz val="8"/>
        <color theme="1"/>
        <rFont val="Arial"/>
        <charset val="134"/>
      </rPr>
      <t>Maker</t>
    </r>
    <r>
      <rPr>
        <sz val="8"/>
        <color theme="1"/>
        <rFont val="Arial"/>
        <charset val="134"/>
      </rPr>
      <t xml:space="preserve"> who makes or designs jewellery and supplies to Jeweller</t>
    </r>
  </si>
  <si>
    <r>
      <rPr>
        <sz val="8"/>
        <color theme="1"/>
        <rFont val="Wingdings"/>
        <charset val="2"/>
      </rPr>
      <t>ü</t>
    </r>
    <r>
      <rPr>
        <sz val="7"/>
        <color theme="1"/>
        <rFont val="Times New Roman"/>
        <charset val="134"/>
      </rPr>
      <t xml:space="preserve">  </t>
    </r>
    <r>
      <rPr>
        <b/>
        <sz val="8"/>
        <color theme="1"/>
        <rFont val="Arial"/>
        <charset val="134"/>
      </rPr>
      <t>Distributor</t>
    </r>
    <r>
      <rPr>
        <sz val="8"/>
        <color theme="1"/>
        <rFont val="Arial"/>
        <charset val="134"/>
      </rPr>
      <t xml:space="preserve"> who distributes the goods of manufacturer to the brand / outlet/s to earn his margin on sale</t>
    </r>
  </si>
  <si>
    <r>
      <rPr>
        <sz val="8"/>
        <color theme="1"/>
        <rFont val="Wingdings"/>
        <charset val="2"/>
      </rPr>
      <t>ü</t>
    </r>
    <r>
      <rPr>
        <sz val="7"/>
        <color theme="1"/>
        <rFont val="Times New Roman"/>
        <charset val="134"/>
      </rPr>
      <t xml:space="preserve">  </t>
    </r>
    <r>
      <rPr>
        <b/>
        <sz val="8"/>
        <color theme="1"/>
        <rFont val="Arial"/>
        <charset val="134"/>
      </rPr>
      <t>Agent</t>
    </r>
    <r>
      <rPr>
        <sz val="8"/>
        <color theme="1"/>
        <rFont val="Arial"/>
        <charset val="134"/>
      </rPr>
      <t xml:space="preserve"> who takes the order and provides the goods through manufacturer / company / large distributor to the brand / outlet/s for a commission</t>
    </r>
  </si>
  <si>
    <r>
      <rPr>
        <sz val="8"/>
        <color theme="1"/>
        <rFont val="Wingdings"/>
        <charset val="2"/>
      </rPr>
      <t>ü</t>
    </r>
    <r>
      <rPr>
        <sz val="7"/>
        <color theme="1"/>
        <rFont val="Times New Roman"/>
        <charset val="134"/>
      </rPr>
      <t xml:space="preserve">  </t>
    </r>
    <r>
      <rPr>
        <b/>
        <sz val="8"/>
        <color theme="1"/>
        <rFont val="Arial"/>
        <charset val="134"/>
      </rPr>
      <t>Buying / design house</t>
    </r>
    <r>
      <rPr>
        <sz val="8"/>
        <color theme="1"/>
        <rFont val="Arial"/>
        <charset val="134"/>
      </rPr>
      <t xml:space="preserve"> which provides the goods ordered by the brand / outlet/s as an outsourced party either by manufacturing itself or buying from some other source</t>
    </r>
  </si>
  <si>
    <r>
      <rPr>
        <sz val="8"/>
        <color theme="1"/>
        <rFont val="Wingdings"/>
        <charset val="2"/>
      </rPr>
      <t>ü</t>
    </r>
    <r>
      <rPr>
        <sz val="7"/>
        <color theme="1"/>
        <rFont val="Times New Roman"/>
        <charset val="134"/>
      </rPr>
      <t xml:space="preserve">  </t>
    </r>
    <r>
      <rPr>
        <b/>
        <sz val="8"/>
        <color theme="1"/>
        <rFont val="Arial"/>
        <charset val="134"/>
      </rPr>
      <t>Importer</t>
    </r>
    <r>
      <rPr>
        <sz val="8"/>
        <color theme="1"/>
        <rFont val="Arial"/>
        <charset val="134"/>
      </rPr>
      <t xml:space="preserve"> who imports the goods from overseas markets / vendors and supplies them to the local brand / outlet/s</t>
    </r>
  </si>
  <si>
    <r>
      <rPr>
        <sz val="8"/>
        <color theme="1"/>
        <rFont val="Wingdings"/>
        <charset val="2"/>
      </rPr>
      <t>ü</t>
    </r>
    <r>
      <rPr>
        <sz val="7"/>
        <color theme="1"/>
        <rFont val="Times New Roman"/>
        <charset val="134"/>
      </rPr>
      <t xml:space="preserve">  </t>
    </r>
    <r>
      <rPr>
        <b/>
        <sz val="8"/>
        <color theme="1"/>
        <rFont val="Arial"/>
        <charset val="134"/>
      </rPr>
      <t>Franchisee / Licensee</t>
    </r>
    <r>
      <rPr>
        <sz val="8"/>
        <color theme="1"/>
        <rFont val="Arial"/>
        <charset val="134"/>
      </rPr>
      <t xml:space="preserve"> who are authorised by International brands to market their goods in the assigned territory (country) to various retailers</t>
    </r>
  </si>
  <si>
    <r>
      <rPr>
        <sz val="8"/>
        <color theme="1"/>
        <rFont val="Wingdings"/>
        <charset val="2"/>
      </rPr>
      <t>ü</t>
    </r>
    <r>
      <rPr>
        <sz val="7"/>
        <color theme="1"/>
        <rFont val="Times New Roman"/>
        <charset val="134"/>
      </rPr>
      <t xml:space="preserve">  </t>
    </r>
    <r>
      <rPr>
        <b/>
        <sz val="8"/>
        <color theme="1"/>
        <rFont val="Arial"/>
        <charset val="134"/>
      </rPr>
      <t>The Principal</t>
    </r>
    <r>
      <rPr>
        <sz val="8"/>
        <color theme="1"/>
        <rFont val="Arial"/>
        <charset val="134"/>
      </rPr>
      <t xml:space="preserve"> who owns/represents brand from other country and are directly responsible for brand's marketing and product quality in the country where products of brand are sold</t>
    </r>
  </si>
  <si>
    <r>
      <rPr>
        <sz val="8"/>
        <color theme="1"/>
        <rFont val="Wingdings"/>
        <charset val="2"/>
      </rPr>
      <t>ü</t>
    </r>
    <r>
      <rPr>
        <sz val="7"/>
        <color theme="1"/>
        <rFont val="Times New Roman"/>
        <charset val="134"/>
      </rPr>
      <t xml:space="preserve">  </t>
    </r>
    <r>
      <rPr>
        <b/>
        <sz val="8"/>
        <color theme="1"/>
        <rFont val="Arial"/>
        <charset val="134"/>
      </rPr>
      <t>Farm / Cooperative</t>
    </r>
    <r>
      <rPr>
        <sz val="8"/>
        <color theme="1"/>
        <rFont val="Arial"/>
        <charset val="134"/>
      </rPr>
      <t xml:space="preserve"> which grows and / or distributes agro/ dairy/ meat and / or agro/ dairy/ meat -based products</t>
    </r>
  </si>
  <si>
    <t>B. Practices and Systems – 5. Terms and conditions of sale (B.5.1 – B.5.5)</t>
  </si>
  <si>
    <t>B.5.1</t>
  </si>
  <si>
    <t>The brand / outlet/s offers Guarantees and Warranties (G&amp;W), wherever applicable, against the products /services it uses, provides, offers and sells to its customers</t>
  </si>
  <si>
    <t>Applicable to F&amp;B items only</t>
  </si>
  <si>
    <t>Check SOP / Manual / Policy document; Guarantee &amp; warranty document</t>
  </si>
  <si>
    <t>The brand / outlet/s has SOP/Manual/Policy document which defines terms and conditions for offering G&amp;W</t>
  </si>
  <si>
    <t>The brand / outlet/s honours both types of G&amp;W as offered by:</t>
  </si>
  <si>
    <t>The brand / outlet/s</t>
  </si>
  <si>
    <t>The vendor*</t>
  </si>
  <si>
    <r>
      <rPr>
        <i/>
        <sz val="9"/>
        <color rgb="FFC00000"/>
        <rFont val="Arial"/>
        <charset val="134"/>
      </rPr>
      <t xml:space="preserve">The brand / outlet/s has well defined policy on providing Guarantees and warranties on its </t>
    </r>
    <r>
      <rPr>
        <b/>
        <i/>
        <sz val="9"/>
        <color rgb="FFC00000"/>
        <rFont val="Arial"/>
        <charset val="134"/>
      </rPr>
      <t>Products</t>
    </r>
  </si>
  <si>
    <r>
      <rPr>
        <sz val="10"/>
        <color rgb="FF000000"/>
        <rFont val="Arial"/>
        <charset val="134"/>
      </rPr>
      <t xml:space="preserve">The brand / outlet/s has well defined policy on providing Guarantees and warranties on its </t>
    </r>
    <r>
      <rPr>
        <b/>
        <sz val="10"/>
        <color rgb="FF000000"/>
        <rFont val="Arial"/>
        <charset val="134"/>
      </rPr>
      <t>Services</t>
    </r>
  </si>
  <si>
    <t>Terms and conditions of G&amp;W are clearly stated at suitable place/s, as applicable</t>
  </si>
  <si>
    <t>G&amp;W are notified through authorised document/s at the time of purchasing of products / availing services as applicable</t>
  </si>
  <si>
    <t>B.5.2</t>
  </si>
  <si>
    <t>The brand / outlet/s offers Refunds / Exchange / Compensation (REC)  to its customers as and when required</t>
  </si>
  <si>
    <t>Check SOP / Manual / Policy document for mentioned standards</t>
  </si>
  <si>
    <t>The brand / outlet/s has well defined policy on Refund, Exchange and Compensation to its customers</t>
  </si>
  <si>
    <t>The REC policy complies with applicable laws, if any</t>
  </si>
  <si>
    <t xml:space="preserve">The REC policy is clearly stated at suitable place/s such as bill / outlet / website </t>
  </si>
  <si>
    <t>The REC is honoured promptly within stipulated time frame</t>
  </si>
  <si>
    <t>The REC policy articulates conditions for the followings:</t>
  </si>
  <si>
    <t>Of transaction being cancelled by either party</t>
  </si>
  <si>
    <t>Of the quality of product / service</t>
  </si>
  <si>
    <t> iii.</t>
  </si>
  <si>
    <t xml:space="preserve">Of Advance / deposit / payment taken / advertised but products/ services / facilities not available </t>
  </si>
  <si>
    <t>Of withdrawal / non-delivery of committed service / order at requested venue for valid reason</t>
  </si>
  <si>
    <t>Of any breakage / damage / loss of customer goods during delivery / shipping transportation/ installation</t>
  </si>
  <si>
    <t>Of Jewellery exchange</t>
  </si>
  <si>
    <t>If precious jewellery is being sold</t>
  </si>
  <si>
    <t>The REC policy is well communicated to employees at the brand / outlet/s and all responsible for Refunds, Exchange &amp; Compensation (REC) to its customers</t>
  </si>
  <si>
    <t>Onsite audit; staff interview</t>
  </si>
  <si>
    <t>B.5.3</t>
  </si>
  <si>
    <t>The brand / outlet/s reserves the 'Right to Refuse' (RTR)</t>
  </si>
  <si>
    <t xml:space="preserve">Check SOP / Manual / Policy document </t>
  </si>
  <si>
    <t>The brand / outlet/s has well defined policy on Refusal to its customers</t>
  </si>
  <si>
    <t>The RTR policy is clearly stated at suitable place/s</t>
  </si>
  <si>
    <t>The RTR policy is applicable but not limited to:</t>
  </si>
  <si>
    <t>Check SOP / Manual / Policy document; onsite audit and staff interview</t>
  </si>
  <si>
    <t>Products/ services/ facilities offered to specific/  appropriate segment of customers - gender/ age group – like male/ female, minors/ adults - as directed by governing laws of the land</t>
  </si>
  <si>
    <t>The purchase of restricted / sensitive / inappropriate products by children</t>
  </si>
  <si>
    <t>Allowing entry of any suspicious / unruly character and providing services to him / her at the cost of inconvenience to other customers in the outlet</t>
  </si>
  <si>
    <t>Refusing consumption of liquor in the outlet/s if liquor consumption is not allowed</t>
  </si>
  <si>
    <t>The purchase of prescription medicines, drugs and medical instruments without any prescription / formal Purchase Order</t>
  </si>
  <si>
    <t>Below quality / fake / smuggled / stolen products submitted for repair / resale / exchange as applicable</t>
  </si>
  <si>
    <t>vii.</t>
  </si>
  <si>
    <t>Black listed / expired mode of payment i.e. cards, accounts, coupons, gift vouchers etc</t>
  </si>
  <si>
    <t>B.5.4</t>
  </si>
  <si>
    <t>The brand / outlet/s has well defined 'Redemption' policy for its customers in suitable form of communication</t>
  </si>
  <si>
    <t>Onsite audit; scan/photo/copy of place/s where it is T&amp;C are mentioned</t>
  </si>
  <si>
    <t>The policy is clearly stated at suitable place/s in suitable form of communication to customer</t>
  </si>
  <si>
    <t>The brand / outlet/s clearly states and honours its laid down terms and conditions applicable for redemption of sales / gift /Credit vouchers / Loyalty points / Coupons</t>
  </si>
  <si>
    <t>B.5.5</t>
  </si>
  <si>
    <t>The brand / outlet/s is committed to have effective Order Delivery system</t>
  </si>
  <si>
    <t>Onsite audit of the concerned SOP/manual/Policy document; staff interview</t>
  </si>
  <si>
    <t>The brand / outlet/s undertakes (home) delivery order / Out of Outlet (OoO) services for paid product/services as well as on phone</t>
  </si>
  <si>
    <t>The brand / outlet/s has procedure on how to deliver orders / OoO services at requested venue wherever applicable</t>
  </si>
  <si>
    <t>The brand has appropriate mechanism to ensure and record staisfactory product / service delivery confirmation</t>
  </si>
  <si>
    <t>The brand keeps customers updated on the status of their deliveries wherever applicable</t>
  </si>
  <si>
    <t>The brand / outlet/s takes full responsibility of any loss, theft or damage to any product during delivery process</t>
  </si>
  <si>
    <t>The delivery is inclusive of loading and unloading of items from transport, shifting and placing at desired location and installing / fixing the parts or whole, wherever applicable</t>
  </si>
  <si>
    <t>* As defined under 'Goods &amp; Services'</t>
  </si>
  <si>
    <t>B. Practices and Systems – 6. Transactions and Accounting (B.6.1 - B.6.3)</t>
  </si>
  <si>
    <t>B.6.1</t>
  </si>
  <si>
    <t>The brand / outlet/s is committed to ethical practices in all its transaction with customers</t>
  </si>
  <si>
    <t>Onsite audit of invoice copy; For B.6.1.e staff interview</t>
  </si>
  <si>
    <t>The brand provides Tax invoice for every transaction mentioning detail of payments - mode of payment, amount, currency, balance etc</t>
  </si>
  <si>
    <t>The brand clearly and legibly indicates prices that reflect total amount inclusive/ exclusive of taxes or other charges and the type of currency used</t>
  </si>
  <si>
    <t>The brand is committed to avoid over charging against communicated / committed price / MRP, as applicable</t>
  </si>
  <si>
    <t>The brand is committed to display discounted / promotional prices clearly</t>
  </si>
  <si>
    <t xml:space="preserve">The brand clearly states any additional charges towards: </t>
  </si>
  <si>
    <t xml:space="preserve">Delivery/ shipping charged by brand /outlet / vendor </t>
  </si>
  <si>
    <t>Extra services such as customized cutting / packaging / making / alteration / transportation / gift- wrapping / home/ express delivery etc</t>
  </si>
  <si>
    <t>Product/ service upgrade request not included in the original package</t>
  </si>
  <si>
    <t>Making charges and / or prevalent metal / stone charges separately as applicable</t>
  </si>
  <si>
    <t>B.6.2</t>
  </si>
  <si>
    <t>The brand / outlet/s adheres to appropriate practice of conducting all transactions and keeping their records</t>
  </si>
  <si>
    <t>The brand / outlet/s accepts widely accepted modes of payment including but not limited to:</t>
  </si>
  <si>
    <t>Cash / foreign currency, wherever applicable</t>
  </si>
  <si>
    <t>Credit / Debit card</t>
  </si>
  <si>
    <t>Discount / Gift card / Loyalty points / Coupons / EMI</t>
  </si>
  <si>
    <t> iv.</t>
  </si>
  <si>
    <t>Internet banking</t>
  </si>
  <si>
    <t> v.</t>
  </si>
  <si>
    <t>Mobile wallets</t>
  </si>
  <si>
    <t>Cash on Delivery (COD) / Jewellery exchange (Jeweller)</t>
  </si>
  <si>
    <t>The brand / outlet/s has a system for recording all transactions including order booking / advance etc</t>
  </si>
  <si>
    <t>The brand / outlet/s maintain the record of sale of each jewellery items as per applicable law</t>
  </si>
  <si>
    <t>The brand / outlet/s has system and processes to ensure seemless refund to the customer</t>
  </si>
  <si>
    <t>B.6.3</t>
  </si>
  <si>
    <t>The brand / outlet/s is equipped with computers and appropriate software that can provide real time accounting information which is including but not limited to:</t>
  </si>
  <si>
    <t>Onsite audit of mentioned standards; related report copies from the system</t>
  </si>
  <si>
    <t>Informing about availability of product/s and their identification in the inventory</t>
  </si>
  <si>
    <t xml:space="preserve">Managing all transactions, invoicing, credit, debit notes etc </t>
  </si>
  <si>
    <r>
      <rPr>
        <sz val="10"/>
        <color theme="1"/>
        <rFont val="Arial"/>
        <charset val="134"/>
      </rPr>
      <t>Generating timely notification / warning for expired / nearing expiry</t>
    </r>
    <r>
      <rPr>
        <sz val="10"/>
        <color theme="1"/>
        <rFont val="Arial"/>
        <charset val="134"/>
      </rPr>
      <t xml:space="preserve"> and / or aging / aged products</t>
    </r>
  </si>
  <si>
    <t>Tracking, recording and archiving customer contact detail, their shopping preferences and performance etc in case of Loyalty programmes, wherever applicable</t>
  </si>
  <si>
    <t>Generating information about past, current and future bookings/ reservations</t>
  </si>
  <si>
    <t>Generating information about REC and redeemed vouchers</t>
  </si>
  <si>
    <t>* For all manually recorded transactions</t>
  </si>
  <si>
    <t>B. Practices and Systems – 7. IT Ecosystem (B.7.1 – B.7.5)</t>
  </si>
  <si>
    <t>B.7.1</t>
  </si>
  <si>
    <t>The brand / outlet/s has dedicated SOP / Manual / Policy document in regard to managing, monitoring and safeguarding its Information Technology (IT) systems and digital information</t>
  </si>
  <si>
    <t>B.7.2</t>
  </si>
  <si>
    <t>The concerned official/s has following responsibilities but not limited:</t>
  </si>
  <si>
    <t>Name &amp; contact detail; Official interview; copy of last audit report; IT security policy; on-site audit</t>
  </si>
  <si>
    <t>To ensure customers are informed of any change in company's Information security policy as may be applicable to the customer</t>
  </si>
  <si>
    <t>To ensure billing is efficient, accurate and legal</t>
  </si>
  <si>
    <t>B.7.3</t>
  </si>
  <si>
    <t>The brand / outlet/s is committed to Compliance with prevailing IT regulations which are not limited to:</t>
  </si>
  <si>
    <t>On-site verification; Applicable certificates</t>
  </si>
  <si>
    <t>Information Technology Act &amp; relevant rules (Reasonable security practices and procedures and sensitive personal data or information) Rules under the IT Act</t>
  </si>
  <si>
    <t>Telecom Commercial Communications Customer Preference Regulations</t>
  </si>
  <si>
    <t>Guidelines for Telemarketers by TRAI</t>
  </si>
  <si>
    <t>Use of licensed software</t>
  </si>
  <si>
    <t>B.7.4</t>
  </si>
  <si>
    <t>The brand / outlet/s is committed to Monitoring IT Security and data safety</t>
  </si>
  <si>
    <t>IT security policy; On-site IT security audit incld passwords protection; staff interview; PCIDSS certificate wherever available</t>
  </si>
  <si>
    <t>The brand / outlet/s has policies and methods to restrict access to confidential and personal data to authorized individuals only</t>
  </si>
  <si>
    <t xml:space="preserve">The brand / outlet/s has the log, report and regular reviews of all the security activities </t>
  </si>
  <si>
    <t>The brand / outlet/s has the log, report and regular reviews of any breach or attempted breach of security to avoid recurring incidents</t>
  </si>
  <si>
    <t>The brand / outlet/s has the appropriate level of controls; encryption is provided to transmissions and transactions with its customers</t>
  </si>
  <si>
    <t>The brand / outlet/s ensures that the information security policy is communicated to and understood by all staff concerned</t>
  </si>
  <si>
    <t>B.7.5</t>
  </si>
  <si>
    <t>The brand provides an easy to use and secure payment mechanisms and all its on-line payment transactions are conducted in a secure environment with appropriate level of security, as applicable</t>
  </si>
  <si>
    <t>C. Customer Care – 1. Customer Service, Feedback and Dispute Resolutions (C.1.1 - C.1.3)</t>
  </si>
  <si>
    <t>C1.1</t>
  </si>
  <si>
    <t>The brand / outlet/s has dedicated SOP / Manual / Policy document in regard to customer service, feedback and dispute resolution</t>
  </si>
  <si>
    <t>C.1.2</t>
  </si>
  <si>
    <t>The brand / outlet/s is committed to provide best practices in Customer service</t>
  </si>
  <si>
    <t>The brand has a 'Customer service' department / a dedicated Official / team which is fully equipped and empowered to serve Customers and resolve their issues</t>
  </si>
  <si>
    <t>Customer Service Contact details (Helpline No., E-mail ID etc.)</t>
  </si>
  <si>
    <t>IRF Mystery interaction</t>
  </si>
  <si>
    <t>The outlet/s of the brand has a ‘Customer Service’ counter / Helpdesk / assigned executive to resolve customer issues, wherever applicable</t>
  </si>
  <si>
    <t>On-site audit</t>
  </si>
  <si>
    <t>There is ‘Customer Service / Helpline’ contact detail and information mentioned on suitable stationery / places / brand's website</t>
  </si>
  <si>
    <t>Customer service / helpline email address and contact number</t>
  </si>
  <si>
    <t>Such customer service helpline is accessible and well equipped to resolve customer enquiries / feedback / complaints</t>
  </si>
  <si>
    <t>The brand / outlet/s / its Company website has clear information to guide customers to desired products / services and facilities etc</t>
  </si>
  <si>
    <t>Onsite / website audit</t>
  </si>
  <si>
    <t>The outlet/s of the brand have a system / counter for customers to leave their belongings that they are not supposed to carry inside the outlet/s and ensure safe return to the owner at the time of exit</t>
  </si>
  <si>
    <t>The outlet/s of the brand have a defined policy for collection, storage and return of lost and found items to customers</t>
  </si>
  <si>
    <t xml:space="preserve">The outlet /s have facilities for trials / testing/ sampling/ weighing &amp; measurement/ quality check / alterations as applicable to the relevant product/ service </t>
  </si>
  <si>
    <t>The outlet/s provide facilities of washrooms as common or separate for each gender within quick access of outlet, as is appropriate</t>
  </si>
  <si>
    <t>The outlet/s provide adequate drinking water either bottled or boiled or purified through RO process to customers and staff</t>
  </si>
  <si>
    <t>The outlet /s have special arrangements for Disabled, Physically Challenged or ailing persons and cares for them wherever applicable</t>
  </si>
  <si>
    <t>The outlet/s are committed to provide healthy and hygienic environment for its customers and staff</t>
  </si>
  <si>
    <t>The outlet/s have first aid facilities for the needy</t>
  </si>
  <si>
    <t>The outlet/s  has well maintained décor and provides all facilities / appliances in good working conditions</t>
  </si>
  <si>
    <t>The brand / outlet/s is committed to provide safety and security of customer's products deposited with it for exchange / alteration / repair etc</t>
  </si>
  <si>
    <t>p.</t>
  </si>
  <si>
    <t>The outlet/s has list of authorized service centers for their products and direct customers in case of product complaint / servicing</t>
  </si>
  <si>
    <t>q.</t>
  </si>
  <si>
    <t xml:space="preserve">The outlet/s ensures standards of cleanliness by maintaining an adequate turnaround time between shows for cleaning up the theatre </t>
  </si>
  <si>
    <t>r.</t>
  </si>
  <si>
    <t>The outlet /s maintain standards of customer care and service appropriate to the type of the Cineplex/s – including appropriate parking, waiting, toilet and waste disposable facilities.</t>
  </si>
  <si>
    <t>s.</t>
  </si>
  <si>
    <t>The outlet /s have a system for ensuring the quality of food and beverages offered for sale are fit for consumption and not past expiry date/time.</t>
  </si>
  <si>
    <t>t.</t>
  </si>
  <si>
    <t>The brand’s outlet/s have a magnifying glass of minimum 10X magnification and a weighing balance duely caliberated capable of weighing the jewellery</t>
  </si>
  <si>
    <t>u.</t>
  </si>
  <si>
    <t>The brand / outlet/s are directly &amp; easily accessible to customers for information, counseling, etc</t>
  </si>
  <si>
    <t>The brand / outlet/s have provided adequate space for:</t>
  </si>
  <si>
    <t>Customers at the dispensing counter and for some to sit comfortably while they wait</t>
  </si>
  <si>
    <t>Patient information displays, including leaflets/ catalogues etc</t>
  </si>
  <si>
    <t>Counselling to patients, storage of reference resources (e.g. books, internet access etc.)</t>
  </si>
  <si>
    <t>Making extemporaneous preparations, besides the necessary equipment for doing so – in cases of compounding pharmacy</t>
  </si>
  <si>
    <t>w.</t>
  </si>
  <si>
    <t>The brand / outlet/s offer professional counseling, demonstration of instruments/diagnostic kits/self-usable devices / DIY, wherever applicable</t>
  </si>
  <si>
    <t>x.</t>
  </si>
  <si>
    <t>The brand / outlet/s have AV presentation facilities/ equipment to demonstrate procedures and processes to customers, wherever applicable</t>
  </si>
  <si>
    <t>C.1.3</t>
  </si>
  <si>
    <t>The brand or outlet/s has Feedback management and dispute resolution system in place</t>
  </si>
  <si>
    <t xml:space="preserve">Customer compliant resolution process / policy 
List of customer complaints in last 6 months with details of actions taken for closure
</t>
  </si>
  <si>
    <t>The brand has a system to document feedback and complaint cases and has a complaints resolution procedure - within a definite time frame upon receipt of complaint</t>
  </si>
  <si>
    <t>The brand / outlet/s publicize on its website and at its outlet, the complaint resolution procedure and the time frame fixed , for the benefit of customers</t>
  </si>
  <si>
    <t>The brand / outlet/s informs complainants of the status of the complaint redressal</t>
  </si>
  <si>
    <t>The brand / outlet/s displays contact detail of concerned Certifying Body which certified the brand / outlet/s so that customers can aproach it in case of dispute</t>
  </si>
  <si>
    <t>C. Customer Care – 2. Customer data, their safety &amp; privacy (C.2.1 – C.2.6)</t>
  </si>
  <si>
    <t>C2.1</t>
  </si>
  <si>
    <t>The brand / outlet/s has dedicated SOP / Manual / Policy document in regard to customer data, their safety and privacy</t>
  </si>
  <si>
    <t>C.2.2</t>
  </si>
  <si>
    <t>The brand is committed towards maintaining the confidentiality of customer data and has procedure (such as restricted access rights to download / transmit customer master data from system etc.) to protect personal data</t>
  </si>
  <si>
    <t xml:space="preserve">IT security policy; On-site Audit of password protection on computers, restriction on emailing of customer data to an outside network, implementation of IT security measures such as firewalls, anti-virus etc
</t>
  </si>
  <si>
    <t>The brand ensures that it is compliant with the data security and privacy principles as agreed with customer</t>
  </si>
  <si>
    <t>The brand has a policy on unsolicited email by giving the “opt in” option for those customers who wish to be in their circulation list</t>
  </si>
  <si>
    <t>The brand has a privacy policy which is also uploaded on its website</t>
  </si>
  <si>
    <t>The brand has a policy not to tamper with customers’ browsers or computers without obtaining prior permission.</t>
  </si>
  <si>
    <t>C.2.3</t>
  </si>
  <si>
    <t>The brand / outlet/s is committed to Safety and security of customers</t>
  </si>
  <si>
    <t>Policy document</t>
  </si>
  <si>
    <t>The outlet /s of the brand have functional CCTV cameras placed at all the important locations including check-out counter and exits and back up of recording till the time prescribed by applicable regulation. Customers are communicated about CCTV recordings through signage at the outlet/s.</t>
  </si>
  <si>
    <t>Photographs of CCTV installed; Available footage</t>
  </si>
  <si>
    <t>The outlet /s of the brand have laid down procedure for customers found shop-lifting and not making payments for product /sevice as applicable</t>
  </si>
  <si>
    <t xml:space="preserve">Onsite audit of related procedure 
</t>
  </si>
  <si>
    <t>The brand's outlet/s complies with fire safety measures and displays the measures undertaken in the same regard as per applicable law</t>
  </si>
  <si>
    <t>On-site audit; Copy of NOC</t>
  </si>
  <si>
    <t>The outlet/s of the brand have easy Accessible lifts/escalators/ stairs/ approach for safe entry and exit as applicable</t>
  </si>
  <si>
    <t xml:space="preserve">Installation certificate/ lift license; Maintenance schedule/ of lifts/ escalators
</t>
  </si>
  <si>
    <t>The outlet/s of the brand have availability of adequate security staff to handle any miscreant / unpleasant event at the outlet/s</t>
  </si>
  <si>
    <t>Onsite audit of Security staff’s roaster/ attendance sheet</t>
  </si>
  <si>
    <t>The outlet/s of the brand ensure proper security checks, wherever applicable, for all entering the premises, separately for both genders to check dangerous / prohibited materials.</t>
  </si>
  <si>
    <t>IRF Mystery observation</t>
  </si>
  <si>
    <t>The outlet/s of the brand has appropriate display, storing and installation SOP for glassware/ breakable/ hazardous and/or any other accident prone product/service to ensure customers safety in the outlet</t>
  </si>
  <si>
    <t>Check SOP/Manual/Policy document</t>
  </si>
  <si>
    <t xml:space="preserve">The brand / outlet/s sells prescribed medicines / drugs under the supervision of Pharmacist/s. </t>
  </si>
  <si>
    <t>The brand / outlet/s sells Prescription Drugs and Drugs specified under the schedule X, Narcotic drug and Psychotropic Substances Act and some other CNS drug etc. only on the prescription of a Registered Medical Practitioner</t>
  </si>
  <si>
    <r>
      <rPr>
        <i/>
        <sz val="9"/>
        <color rgb="FFC00000"/>
        <rFont val="Arial"/>
        <charset val="134"/>
      </rPr>
      <t>The brand / outlet/s are equipped with basic instruments like Sphygmomanometer (BP monitor), glucometer, Snellens chart, stethoscope, Weight and height scale etc.</t>
    </r>
    <r>
      <rPr>
        <i/>
        <sz val="9"/>
        <color rgb="FFC00000"/>
        <rFont val="MS Gothic"/>
        <charset val="134"/>
      </rPr>
      <t> </t>
    </r>
    <r>
      <rPr>
        <i/>
        <sz val="9"/>
        <color rgb="FFC00000"/>
        <rFont val="Arial"/>
        <charset val="134"/>
      </rPr>
      <t>for basic examination of patients</t>
    </r>
  </si>
  <si>
    <t>The brand / outlet/s ensures that beverages are made available to customers to aid post therapy care wherever applicable</t>
  </si>
  <si>
    <t>The outlet /s displays emergency telephone nos. of nearest State Disaster Management center (DMC), Hospitals, Police Station and Fire Department in each of its zones/ FEC(s)/ Celebration &amp; Eating zones and at theaters during every show</t>
  </si>
  <si>
    <t>On-site audit; repair/servicing records</t>
  </si>
  <si>
    <t>The outlet /s have a process of regular checking and maintenance of the cinema / gaming equipment to prevent any potential breakdown and unfortunate event from occurrence at the site.</t>
  </si>
  <si>
    <t>The  outlet /s have the ability to deal with requirements arising out of any such breakdowns , in respect of medical support / technical support  / incident management process through pre-arranged tie ups with medical facilities / AMC service providers etc.</t>
  </si>
  <si>
    <t>C.2.4</t>
  </si>
  <si>
    <r>
      <rPr>
        <b/>
        <i/>
        <sz val="9"/>
        <color rgb="FFC00000"/>
        <rFont val="Arial"/>
        <charset val="134"/>
      </rPr>
      <t>The brand / outlet/s is committed to operate safe and hygienic kitchen / cooking / food assembly area</t>
    </r>
    <r>
      <rPr>
        <i/>
        <sz val="9"/>
        <color rgb="FFC00000"/>
        <rFont val="Arial"/>
        <charset val="134"/>
      </rPr>
      <t xml:space="preserve"> </t>
    </r>
    <r>
      <rPr>
        <b/>
        <i/>
        <sz val="9"/>
        <color rgb="FFC00000"/>
        <rFont val="Arial"/>
        <charset val="134"/>
      </rPr>
      <t>with an aim to provide quality, healthy and hygienic food service to its customers</t>
    </r>
  </si>
  <si>
    <t>Wherever F&amp;B is being cooked/assembled</t>
  </si>
  <si>
    <t>On-site audit and verification of FSSAI license</t>
  </si>
  <si>
    <t>The kitchen / cooking / food assembly area follows stringent procedures of FSSAI starting from design, layout, usage of equipment, and process for procurements of ingredients, handling and storage, hygiene of both the facility and the handler, preparation and display of others</t>
  </si>
  <si>
    <t>The kitchen / cooking / food assembly area is equipped with equipment certified by BEE Star rating / BIS and others equivalent</t>
  </si>
  <si>
    <t>On-site audit; applicable certificates</t>
  </si>
  <si>
    <t>The kitchen / cooking / food assembly area has a system to procure its regular supplies of ingredients from verified vendors and takes full responsibility of its sourcing &amp; supplies with regard to Quality Assurance &amp; Food Safety Standards. The kitchen / organisation keeps records of everything at every level of procurement till usage in the kitchen</t>
  </si>
  <si>
    <t>Onsite audit of Policy documents and VRFs</t>
  </si>
  <si>
    <t>The kitchen / cooking / food assembly area ensures food preparation procedures, kitchen and food storage standards with required level of temperatures - (refrigeration, air-conditioning, heating) and ventilation</t>
  </si>
  <si>
    <t>On-site audit; evaluation against standards document</t>
  </si>
  <si>
    <t>The kitchen / cooking / food assembly area follows required standard of hygiene, as applicable, including but not limited to:</t>
  </si>
  <si>
    <t xml:space="preserve">On-site audit of washing competence, pest control records, garbage disposal policy, hygiene standards, </t>
  </si>
  <si>
    <t>Required capacity Dishwasher for washing, drying, and winning of cooking utensils, crockery, cutlery &amp; glassware. In case of manually operated washing system – 3 stage system is applied</t>
  </si>
  <si>
    <t>Periodical pest control to keep the place safe from all types of pests</t>
  </si>
  <si>
    <t>Proper arrangements for dry &amp; wet garbage disposal as per applicable regulations</t>
  </si>
  <si>
    <t>Proper drainage system for the area</t>
  </si>
  <si>
    <t>Head gear, mask &amp; gloves, wherever applicable, for the area staff</t>
  </si>
  <si>
    <t>The kitchen / cooking / food assembly area ensures that water used for cooking, drinking and ice making is either bottled or boiled or purified through RO process</t>
  </si>
  <si>
    <t>On-site audit / RO / Purifier AMC</t>
  </si>
  <si>
    <t>The kitchen / cooking / food assembly area prepares and presents food keeping in mind local tastes, culture, and sensibilities</t>
  </si>
  <si>
    <t>The kitchen / cooking / food assembly area has a system in place to stop using ingredients for food and beverages, if found/ declared not fit for consumption by FSSAI or any other accredited inspection agency/agencies</t>
  </si>
  <si>
    <t>The kitchen / cooking / food assembly area has processes to ensure the ingredients are consumed on a First Expiry First Out (FEFO) basis</t>
  </si>
  <si>
    <t>The kitchen / cooking / food assembly area restricts entry of unauthorized persons</t>
  </si>
  <si>
    <t>The kitchen / cooking / food assembly area has separate sections for preparing vegetarian and non-vegetarian, as applicable, to respect religious sentiments of customers</t>
  </si>
  <si>
    <t>C.2.5</t>
  </si>
  <si>
    <t>The brand / outlet/s are committed to provide Safe Pharmacy</t>
  </si>
  <si>
    <t>The brand’s outlet/s enforces compounding procedures, drugs storage standards under lock and key, with clean shelves and required level of humidity and temperatures - (refrigeration, air-conditioning), ventilation and lighting</t>
  </si>
  <si>
    <t>The brand / outlet/s follow required standard of hygiene and cleanliness with:</t>
  </si>
  <si>
    <t>Periodical pest control to keep the place safe from all types of rodents and pests/ insects</t>
  </si>
  <si>
    <t>Pest control records</t>
  </si>
  <si>
    <t>Proper arrangements for disposal of medical waste, dry &amp; wet garbage</t>
  </si>
  <si>
    <t>Policy document; on-site audit</t>
  </si>
  <si>
    <t>Disposable hand gloves and masks for staff, wherever applicable</t>
  </si>
  <si>
    <t>The brand / outlet/s ensure that all staff are medically examined and adequately immunized periodically</t>
  </si>
  <si>
    <t>Immunization records</t>
  </si>
  <si>
    <t>The brand / outlet/s restricts entry of unauthorized persons in the compounding area</t>
  </si>
  <si>
    <t>The brand / outlet/s have a system to stock drugs specified under the schedule X, Narcotic drug and Psychotropic Substances Act and some other CNS drug etc. under lock and key. Records of purchase and sales of such medicines are kept as per legal requirement</t>
  </si>
  <si>
    <t>While dispensing/ home delivering, the brand / outlet/s  ensure that the drugs are packed as per directions/ prescribed and drugs requiring cold packs are accordingly packed for maintaining required temperature till the time they are placed in refrigerator.</t>
  </si>
  <si>
    <t>The brand / outlet/s maintain adequate vigilance to look out for recall alarms from regulatory sources and pharmaceutical companies with regard to sub-standard/ fake drugs/ wrong supplies</t>
  </si>
  <si>
    <t>Record of any such previous action</t>
  </si>
  <si>
    <t>The outlet/s are managed under the overall supervision of a Qualified, Registered and Trained/ Experienced Pharmacist</t>
  </si>
  <si>
    <t>Contact detail and Qualification/ certificates of Pharmacist</t>
  </si>
  <si>
    <t>C.2.6</t>
  </si>
  <si>
    <t>The brand / outlet/s is committed to respect and honour customer privacy</t>
  </si>
  <si>
    <t>Data security policy &amp; procedures</t>
  </si>
  <si>
    <t>The outlet/s of the brand ensure that there is no video recording device and/or any other form of image capturing devices in any of private areas of outlet/s to safeguard the privacy of customers</t>
  </si>
  <si>
    <t>The brand / outlet/s uses customer’s particulars strictly for the purpose of completing sales transactions or for other legitimate purposes made known to the customer prior to obtaining such particulars</t>
  </si>
  <si>
    <t>Data Security and Privacy policy</t>
  </si>
  <si>
    <t>The brand / outlet/s provides and allows customers to have access to update and correct their personal data, to correct and update the information that is stored in the system</t>
  </si>
  <si>
    <t>If the brand / outlet/s offers services to both gender, it is made known to the prospective customers in advance</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</si>
</sst>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2" formatCode="_(&quot;$&quot;* #,##0_);_(&quot;$&quot;* \(#,##0\);_(&quot;$&quot;* &quot;-&quot;_);_(@_)"/>
    <numFmt numFmtId="43" formatCode="_(* #,##0.00_);_(* \(#,##0.00\);_(* &quot;-&quot;??_);_(@_)"/>
    <numFmt numFmtId="44" formatCode="_(&quot;$&quot;* #,##0.00_);_(&quot;$&quot;* \(#,##0.00\);_(&quot;$&quot;* &quot;-&quot;??_);_(@_)"/>
    <numFmt numFmtId="176" formatCode="_ * #,##0_ ;_ * \-#,##0_ ;_ * &quot;-&quot;_ ;_ @_ "/>
    <numFmt numFmtId="177" formatCode="0.0"/>
    <numFmt numFmtId="178" formatCode="_(* #,##0.0_);_(* \(#,##0.0\);_(* &quot;-&quot;??_);_(@_)"/>
    <numFmt numFmtId="179" formatCode="_(* #,##0_);_(* \(#,##0\);_(* &quot;-&quot;??_);_(@_)"/>
    <numFmt numFmtId="180" formatCode="0.0%"/>
  </numFmts>
  <fonts count="45">
    <font>
      <sz val="11"/>
      <color theme="1"/>
      <name val="Calibri"/>
      <charset val="134"/>
      <scheme val="minor"/>
    </font>
    <font>
      <b/>
      <sz val="10"/>
      <color theme="1"/>
      <name val="Arial"/>
      <charset val="134"/>
    </font>
    <font>
      <sz val="10"/>
      <name val="Arial"/>
      <charset val="134"/>
    </font>
    <font>
      <sz val="10"/>
      <color theme="1"/>
      <name val="Arial"/>
      <charset val="134"/>
    </font>
    <font>
      <b/>
      <sz val="10"/>
      <color rgb="FF0070C0"/>
      <name val="Arial"/>
      <charset val="134"/>
    </font>
    <font>
      <b/>
      <sz val="10"/>
      <color rgb="FF000000"/>
      <name val="Arial"/>
      <charset val="134"/>
    </font>
    <font>
      <sz val="10"/>
      <color rgb="FF000000"/>
      <name val="Arial"/>
      <charset val="134"/>
    </font>
    <font>
      <i/>
      <sz val="9"/>
      <color rgb="FFC00000"/>
      <name val="Arial"/>
      <charset val="134"/>
    </font>
    <font>
      <b/>
      <i/>
      <sz val="9"/>
      <color rgb="FFC00000"/>
      <name val="Arial"/>
      <charset val="134"/>
    </font>
    <font>
      <sz val="8"/>
      <color theme="1"/>
      <name val="Arial"/>
      <charset val="134"/>
    </font>
    <font>
      <sz val="8"/>
      <color rgb="FF000000"/>
      <name val="Arial"/>
      <charset val="134"/>
    </font>
    <font>
      <b/>
      <sz val="11"/>
      <color theme="1"/>
      <name val="Calibri"/>
      <charset val="134"/>
      <scheme val="minor"/>
    </font>
    <font>
      <b/>
      <sz val="10"/>
      <name val="Arial"/>
      <charset val="134"/>
    </font>
    <font>
      <sz val="11"/>
      <name val="Calibri"/>
      <charset val="134"/>
      <scheme val="minor"/>
    </font>
    <font>
      <sz val="9"/>
      <color rgb="FF000000"/>
      <name val="Arial"/>
      <charset val="134"/>
    </font>
    <font>
      <sz val="9"/>
      <color theme="1"/>
      <name val="Arial"/>
      <charset val="134"/>
    </font>
    <font>
      <i/>
      <sz val="10"/>
      <color rgb="FFC00000"/>
      <name val="Arial"/>
      <charset val="134"/>
    </font>
    <font>
      <sz val="9"/>
      <name val="Arial"/>
      <charset val="134"/>
    </font>
    <font>
      <b/>
      <sz val="8"/>
      <color theme="1"/>
      <name val="Arial"/>
      <charset val="134"/>
    </font>
    <font>
      <sz val="8"/>
      <color theme="1"/>
      <name val="Wingdings"/>
      <charset val="2"/>
    </font>
    <font>
      <sz val="8"/>
      <name val="Arial"/>
      <charset val="134"/>
    </font>
    <font>
      <sz val="10"/>
      <color rgb="FF0070C0"/>
      <name val="Arial"/>
      <charset val="134"/>
    </font>
    <font>
      <b/>
      <sz val="10"/>
      <color theme="0"/>
      <name val="Arial"/>
      <charset val="134"/>
    </font>
    <font>
      <sz val="11"/>
      <color indexed="10"/>
      <name val="Arial"/>
      <charset val="134"/>
    </font>
    <font>
      <sz val="11"/>
      <color theme="1"/>
      <name val="Calibri"/>
      <charset val="134"/>
      <scheme val="minor"/>
    </font>
    <font>
      <sz val="11"/>
      <color rgb="FFFF0000"/>
      <name val="Calibri"/>
      <charset val="0"/>
      <scheme val="minor"/>
    </font>
    <font>
      <b/>
      <sz val="18"/>
      <color theme="3"/>
      <name val="Calibri"/>
      <charset val="134"/>
      <scheme val="minor"/>
    </font>
    <font>
      <i/>
      <sz val="11"/>
      <color rgb="FF7F7F7F"/>
      <name val="Calibri"/>
      <charset val="0"/>
      <scheme val="minor"/>
    </font>
    <font>
      <b/>
      <sz val="15"/>
      <color theme="3"/>
      <name val="Calibri"/>
      <charset val="134"/>
      <scheme val="minor"/>
    </font>
    <font>
      <b/>
      <sz val="13"/>
      <color theme="3"/>
      <name val="Calibri"/>
      <charset val="134"/>
      <scheme val="minor"/>
    </font>
    <font>
      <b/>
      <sz val="11"/>
      <color theme="3"/>
      <name val="Calibri"/>
      <charset val="134"/>
      <scheme val="minor"/>
    </font>
    <font>
      <sz val="11"/>
      <color rgb="FF3F3F76"/>
      <name val="Calibri"/>
      <charset val="0"/>
      <scheme val="minor"/>
    </font>
    <font>
      <b/>
      <sz val="11"/>
      <color rgb="FF3F3F3F"/>
      <name val="Calibri"/>
      <charset val="0"/>
      <scheme val="minor"/>
    </font>
    <font>
      <b/>
      <sz val="11"/>
      <color rgb="FFFA7D00"/>
      <name val="Calibri"/>
      <charset val="0"/>
      <scheme val="minor"/>
    </font>
    <font>
      <b/>
      <sz val="11"/>
      <color rgb="FFFFFFFF"/>
      <name val="Calibri"/>
      <charset val="0"/>
      <scheme val="minor"/>
    </font>
    <font>
      <sz val="11"/>
      <color rgb="FFFA7D00"/>
      <name val="Calibri"/>
      <charset val="0"/>
      <scheme val="minor"/>
    </font>
    <font>
      <b/>
      <sz val="11"/>
      <color theme="1"/>
      <name val="Calibri"/>
      <charset val="0"/>
      <scheme val="minor"/>
    </font>
    <font>
      <sz val="11"/>
      <color rgb="FF006100"/>
      <name val="Calibri"/>
      <charset val="0"/>
      <scheme val="minor"/>
    </font>
    <font>
      <sz val="11"/>
      <color rgb="FF9C0006"/>
      <name val="Calibri"/>
      <charset val="0"/>
      <scheme val="minor"/>
    </font>
    <font>
      <sz val="11"/>
      <color rgb="FF9C6500"/>
      <name val="Calibri"/>
      <charset val="0"/>
      <scheme val="minor"/>
    </font>
    <font>
      <sz val="11"/>
      <color theme="0"/>
      <name val="Calibri"/>
      <charset val="0"/>
      <scheme val="minor"/>
    </font>
    <font>
      <sz val="11"/>
      <color theme="1"/>
      <name val="Calibri"/>
      <charset val="0"/>
      <scheme val="minor"/>
    </font>
    <font>
      <sz val="7"/>
      <color theme="1"/>
      <name val="Times New Roman"/>
      <charset val="134"/>
    </font>
    <font>
      <i/>
      <sz val="9"/>
      <color rgb="FFC00000"/>
      <name val="MS Gothic"/>
      <charset val="134"/>
    </font>
    <font>
      <b/>
      <sz val="8"/>
      <name val="Arial"/>
      <charset val="134"/>
    </font>
  </fonts>
  <fills count="47">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rgb="FFFDE9D9"/>
        <bgColor indexed="64"/>
      </patternFill>
    </fill>
    <fill>
      <patternFill patternType="solid">
        <fgColor theme="0" tint="-0.149998474074526"/>
        <bgColor indexed="64"/>
      </patternFill>
    </fill>
    <fill>
      <patternFill patternType="solid">
        <fgColor theme="4" tint="0.599993896298105"/>
        <bgColor indexed="64"/>
      </patternFill>
    </fill>
    <fill>
      <patternFill patternType="solid">
        <fgColor rgb="FFFF99FF"/>
        <bgColor indexed="64"/>
      </patternFill>
    </fill>
    <fill>
      <patternFill patternType="solid">
        <fgColor theme="2" tint="-0.249977111117893"/>
        <bgColor indexed="64"/>
      </patternFill>
    </fill>
    <fill>
      <patternFill patternType="solid">
        <fgColor theme="6" tint="0.599993896298105"/>
        <bgColor indexed="64"/>
      </patternFill>
    </fill>
    <fill>
      <patternFill patternType="solid">
        <fgColor theme="9" tint="0.799981688894314"/>
        <bgColor indexed="64"/>
      </patternFill>
    </fill>
    <fill>
      <patternFill patternType="solid">
        <fgColor theme="8" tint="0.399975585192419"/>
        <bgColor indexed="64"/>
      </patternFill>
    </fill>
    <fill>
      <patternFill patternType="solid">
        <fgColor rgb="FFE5DFEC"/>
        <bgColor indexed="64"/>
      </patternFill>
    </fill>
    <fill>
      <patternFill patternType="solid">
        <fgColor theme="5" tint="0.799981688894314"/>
        <bgColor indexed="64"/>
      </patternFill>
    </fill>
    <fill>
      <patternFill patternType="solid">
        <fgColor theme="6" tint="0.799981688894314"/>
        <bgColor indexed="64"/>
      </patternFill>
    </fill>
    <fill>
      <patternFill patternType="solid">
        <fgColor theme="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4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top/>
      <bottom style="thin">
        <color auto="1"/>
      </bottom>
      <diagonal/>
    </border>
    <border>
      <left style="thin">
        <color auto="1"/>
      </left>
      <right style="thin">
        <color auto="1"/>
      </right>
      <top/>
      <bottom style="thin">
        <color auto="1"/>
      </bottom>
      <diagonal/>
    </border>
    <border>
      <left/>
      <right/>
      <top style="thin">
        <color auto="1"/>
      </top>
      <bottom/>
      <diagonal/>
    </border>
    <border>
      <left/>
      <right style="thin">
        <color auto="1"/>
      </right>
      <top/>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diagonal/>
    </border>
    <border>
      <left style="medium">
        <color auto="1"/>
      </left>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style="medium">
        <color auto="1"/>
      </left>
      <right style="medium">
        <color auto="1"/>
      </right>
      <top style="medium">
        <color auto="1"/>
      </top>
      <bottom style="medium">
        <color auto="1"/>
      </bottom>
      <diagonal/>
    </border>
    <border>
      <left/>
      <right/>
      <top style="medium">
        <color auto="1"/>
      </top>
      <bottom/>
      <diagonal/>
    </border>
    <border>
      <left style="medium">
        <color auto="1"/>
      </left>
      <right/>
      <top/>
      <bottom/>
      <diagonal/>
    </border>
    <border>
      <left style="medium">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style="medium">
        <color auto="1"/>
      </top>
      <bottom style="thin">
        <color auto="1"/>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bottom style="medium">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103">
    <xf numFmtId="0" fontId="0" fillId="0" borderId="0"/>
    <xf numFmtId="43" fontId="0" fillId="0" borderId="0" applyFont="0" applyFill="0" applyBorder="0" applyAlignment="0" applyProtection="0"/>
    <xf numFmtId="44" fontId="24" fillId="0" borderId="0" applyFont="0" applyFill="0" applyBorder="0" applyAlignment="0" applyProtection="0">
      <alignment vertical="center"/>
    </xf>
    <xf numFmtId="9" fontId="24" fillId="0" borderId="0" applyFont="0" applyFill="0" applyBorder="0" applyAlignment="0" applyProtection="0">
      <alignment vertical="center"/>
    </xf>
    <xf numFmtId="176" fontId="24" fillId="0" borderId="0" applyFont="0" applyFill="0" applyBorder="0" applyAlignment="0" applyProtection="0">
      <alignment vertical="center"/>
    </xf>
    <xf numFmtId="42" fontId="24" fillId="0" borderId="0" applyFont="0" applyFill="0" applyBorder="0" applyAlignment="0" applyProtection="0">
      <alignment vertical="center"/>
    </xf>
    <xf numFmtId="0" fontId="24" fillId="16" borderId="35" applyNumberFormat="0" applyFont="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36" applyNumberFormat="0" applyFill="0" applyAlignment="0" applyProtection="0">
      <alignment vertical="center"/>
    </xf>
    <xf numFmtId="0" fontId="29" fillId="0" borderId="36" applyNumberFormat="0" applyFill="0" applyAlignment="0" applyProtection="0">
      <alignment vertical="center"/>
    </xf>
    <xf numFmtId="0" fontId="30" fillId="0" borderId="37" applyNumberFormat="0" applyFill="0" applyAlignment="0" applyProtection="0">
      <alignment vertical="center"/>
    </xf>
    <xf numFmtId="0" fontId="30" fillId="0" borderId="0" applyNumberFormat="0" applyFill="0" applyBorder="0" applyAlignment="0" applyProtection="0">
      <alignment vertical="center"/>
    </xf>
    <xf numFmtId="0" fontId="31" fillId="17" borderId="38" applyNumberFormat="0" applyAlignment="0" applyProtection="0">
      <alignment vertical="center"/>
    </xf>
    <xf numFmtId="0" fontId="32" fillId="18" borderId="39" applyNumberFormat="0" applyAlignment="0" applyProtection="0">
      <alignment vertical="center"/>
    </xf>
    <xf numFmtId="0" fontId="33" fillId="18" borderId="38" applyNumberFormat="0" applyAlignment="0" applyProtection="0">
      <alignment vertical="center"/>
    </xf>
    <xf numFmtId="0" fontId="34" fillId="19" borderId="40" applyNumberFormat="0" applyAlignment="0" applyProtection="0">
      <alignment vertical="center"/>
    </xf>
    <xf numFmtId="0" fontId="35" fillId="0" borderId="41" applyNumberFormat="0" applyFill="0" applyAlignment="0" applyProtection="0">
      <alignment vertical="center"/>
    </xf>
    <xf numFmtId="0" fontId="36" fillId="0" borderId="42" applyNumberFormat="0" applyFill="0" applyAlignment="0" applyProtection="0">
      <alignment vertical="center"/>
    </xf>
    <xf numFmtId="0" fontId="37" fillId="20" borderId="0" applyNumberFormat="0" applyBorder="0" applyAlignment="0" applyProtection="0">
      <alignment vertical="center"/>
    </xf>
    <xf numFmtId="0" fontId="38" fillId="21" borderId="0" applyNumberFormat="0" applyBorder="0" applyAlignment="0" applyProtection="0">
      <alignment vertical="center"/>
    </xf>
    <xf numFmtId="0" fontId="39" fillId="22" borderId="0" applyNumberFormat="0" applyBorder="0" applyAlignment="0" applyProtection="0">
      <alignment vertical="center"/>
    </xf>
    <xf numFmtId="0" fontId="40" fillId="23" borderId="0" applyNumberFormat="0" applyBorder="0" applyAlignment="0" applyProtection="0">
      <alignment vertical="center"/>
    </xf>
    <xf numFmtId="0" fontId="41" fillId="24" borderId="0" applyNumberFormat="0" applyBorder="0" applyAlignment="0" applyProtection="0">
      <alignment vertical="center"/>
    </xf>
    <xf numFmtId="0" fontId="41" fillId="25" borderId="0" applyNumberFormat="0" applyBorder="0" applyAlignment="0" applyProtection="0">
      <alignment vertical="center"/>
    </xf>
    <xf numFmtId="0" fontId="40" fillId="26" borderId="0" applyNumberFormat="0" applyBorder="0" applyAlignment="0" applyProtection="0">
      <alignment vertical="center"/>
    </xf>
    <xf numFmtId="0" fontId="40" fillId="27" borderId="0" applyNumberFormat="0" applyBorder="0" applyAlignment="0" applyProtection="0">
      <alignment vertical="center"/>
    </xf>
    <xf numFmtId="0" fontId="41" fillId="28" borderId="0" applyNumberFormat="0" applyBorder="0" applyAlignment="0" applyProtection="0">
      <alignment vertical="center"/>
    </xf>
    <xf numFmtId="0" fontId="41" fillId="29" borderId="0" applyNumberFormat="0" applyBorder="0" applyAlignment="0" applyProtection="0">
      <alignment vertical="center"/>
    </xf>
    <xf numFmtId="0" fontId="40" fillId="30" borderId="0" applyNumberFormat="0" applyBorder="0" applyAlignment="0" applyProtection="0">
      <alignment vertical="center"/>
    </xf>
    <xf numFmtId="0" fontId="40" fillId="31" borderId="0" applyNumberFormat="0" applyBorder="0" applyAlignment="0" applyProtection="0">
      <alignment vertical="center"/>
    </xf>
    <xf numFmtId="0" fontId="41" fillId="32" borderId="0" applyNumberFormat="0" applyBorder="0" applyAlignment="0" applyProtection="0">
      <alignment vertical="center"/>
    </xf>
    <xf numFmtId="0" fontId="41" fillId="33" borderId="0" applyNumberFormat="0" applyBorder="0" applyAlignment="0" applyProtection="0">
      <alignment vertical="center"/>
    </xf>
    <xf numFmtId="0" fontId="40" fillId="34" borderId="0" applyNumberFormat="0" applyBorder="0" applyAlignment="0" applyProtection="0">
      <alignment vertical="center"/>
    </xf>
    <xf numFmtId="0" fontId="40" fillId="35" borderId="0" applyNumberFormat="0" applyBorder="0" applyAlignment="0" applyProtection="0">
      <alignment vertical="center"/>
    </xf>
    <xf numFmtId="0" fontId="41" fillId="36" borderId="0" applyNumberFormat="0" applyBorder="0" applyAlignment="0" applyProtection="0">
      <alignment vertical="center"/>
    </xf>
    <xf numFmtId="0" fontId="41" fillId="37" borderId="0" applyNumberFormat="0" applyBorder="0" applyAlignment="0" applyProtection="0">
      <alignment vertical="center"/>
    </xf>
    <xf numFmtId="0" fontId="40" fillId="38" borderId="0" applyNumberFormat="0" applyBorder="0" applyAlignment="0" applyProtection="0">
      <alignment vertical="center"/>
    </xf>
    <xf numFmtId="0" fontId="40" fillId="39" borderId="0" applyNumberFormat="0" applyBorder="0" applyAlignment="0" applyProtection="0">
      <alignment vertical="center"/>
    </xf>
    <xf numFmtId="0" fontId="41" fillId="40" borderId="0" applyNumberFormat="0" applyBorder="0" applyAlignment="0" applyProtection="0">
      <alignment vertical="center"/>
    </xf>
    <xf numFmtId="0" fontId="41" fillId="41" borderId="0" applyNumberFormat="0" applyBorder="0" applyAlignment="0" applyProtection="0">
      <alignment vertical="center"/>
    </xf>
    <xf numFmtId="0" fontId="40" fillId="42" borderId="0" applyNumberFormat="0" applyBorder="0" applyAlignment="0" applyProtection="0">
      <alignment vertical="center"/>
    </xf>
    <xf numFmtId="0" fontId="40" fillId="43" borderId="0" applyNumberFormat="0" applyBorder="0" applyAlignment="0" applyProtection="0">
      <alignment vertical="center"/>
    </xf>
    <xf numFmtId="0" fontId="41" fillId="44" borderId="0" applyNumberFormat="0" applyBorder="0" applyAlignment="0" applyProtection="0">
      <alignment vertical="center"/>
    </xf>
    <xf numFmtId="0" fontId="41" fillId="45" borderId="0" applyNumberFormat="0" applyBorder="0" applyAlignment="0" applyProtection="0">
      <alignment vertical="center"/>
    </xf>
    <xf numFmtId="0" fontId="40" fillId="46" borderId="0" applyNumberFormat="0" applyBorder="0" applyAlignment="0" applyProtection="0">
      <alignment vertical="center"/>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cellStyleXfs>
  <cellXfs count="471">
    <xf numFmtId="0" fontId="0" fillId="0" borderId="0" xfId="0"/>
    <xf numFmtId="0" fontId="0" fillId="0" borderId="0" xfId="0" applyFill="1" applyProtection="1"/>
    <xf numFmtId="0" fontId="0" fillId="0" borderId="0" xfId="0" applyProtection="1"/>
    <xf numFmtId="0" fontId="0" fillId="0" borderId="0" xfId="0" applyAlignment="1" applyProtection="1">
      <alignment wrapText="1"/>
    </xf>
    <xf numFmtId="0" fontId="0" fillId="0" borderId="0" xfId="0" applyAlignment="1" applyProtection="1">
      <alignment vertical="center" wrapText="1"/>
    </xf>
    <xf numFmtId="0" fontId="1" fillId="2" borderId="0" xfId="56" applyFont="1" applyFill="1" applyProtection="1"/>
    <xf numFmtId="0" fontId="2" fillId="2" borderId="0" xfId="56" applyFont="1" applyFill="1" applyAlignment="1" applyProtection="1">
      <alignment wrapText="1"/>
    </xf>
    <xf numFmtId="0" fontId="3" fillId="0" borderId="0" xfId="87" applyProtection="1"/>
    <xf numFmtId="0" fontId="1" fillId="0" borderId="0" xfId="56" applyFont="1" applyFill="1" applyProtection="1"/>
    <xf numFmtId="0" fontId="2" fillId="0" borderId="0" xfId="56" applyFont="1" applyFill="1" applyAlignment="1" applyProtection="1">
      <alignment wrapText="1"/>
    </xf>
    <xf numFmtId="0" fontId="0" fillId="3" borderId="0" xfId="0" applyFill="1" applyProtection="1"/>
    <xf numFmtId="0" fontId="3" fillId="0" borderId="0" xfId="56" applyProtection="1"/>
    <xf numFmtId="0" fontId="3" fillId="0" borderId="0" xfId="56" applyAlignment="1" applyProtection="1">
      <alignment wrapText="1"/>
    </xf>
    <xf numFmtId="0" fontId="1" fillId="3" borderId="1" xfId="98" applyFont="1" applyFill="1" applyBorder="1" applyAlignment="1" applyProtection="1">
      <alignment horizontal="left" vertical="center"/>
    </xf>
    <xf numFmtId="0" fontId="3" fillId="3" borderId="2" xfId="98" applyFill="1" applyBorder="1" applyProtection="1"/>
    <xf numFmtId="0" fontId="3" fillId="3" borderId="3" xfId="98" applyFill="1" applyBorder="1" applyProtection="1"/>
    <xf numFmtId="0" fontId="3" fillId="3" borderId="4" xfId="98" applyFill="1" applyBorder="1" applyProtection="1"/>
    <xf numFmtId="0" fontId="4" fillId="0" borderId="0" xfId="56" applyFont="1" applyAlignment="1" applyProtection="1">
      <alignment vertical="center"/>
    </xf>
    <xf numFmtId="0" fontId="2" fillId="3" borderId="1" xfId="100" applyFont="1" applyFill="1" applyBorder="1" applyAlignment="1" applyProtection="1">
      <alignment vertical="center" wrapText="1"/>
    </xf>
    <xf numFmtId="0" fontId="5" fillId="4" borderId="1" xfId="56" applyFont="1" applyFill="1" applyBorder="1" applyAlignment="1" applyProtection="1">
      <alignment vertical="center" wrapText="1"/>
    </xf>
    <xf numFmtId="0" fontId="5" fillId="4" borderId="2" xfId="56" applyFont="1" applyFill="1" applyBorder="1" applyAlignment="1" applyProtection="1">
      <alignment horizontal="left" vertical="center" wrapText="1"/>
    </xf>
    <xf numFmtId="0" fontId="3" fillId="0" borderId="1" xfId="87" applyBorder="1" applyProtection="1"/>
    <xf numFmtId="0" fontId="6" fillId="0" borderId="1" xfId="56" applyFont="1" applyBorder="1" applyAlignment="1" applyProtection="1">
      <alignment vertical="center" wrapText="1"/>
    </xf>
    <xf numFmtId="0" fontId="6" fillId="0" borderId="2" xfId="56" applyFont="1" applyBorder="1" applyAlignment="1" applyProtection="1">
      <alignment horizontal="left" vertical="center" wrapText="1"/>
    </xf>
    <xf numFmtId="0" fontId="7" fillId="0" borderId="1" xfId="56" applyFont="1" applyBorder="1" applyAlignment="1" applyProtection="1">
      <alignment vertical="center" wrapText="1"/>
    </xf>
    <xf numFmtId="0" fontId="7" fillId="0" borderId="2" xfId="56" applyFont="1" applyBorder="1" applyAlignment="1" applyProtection="1">
      <alignment horizontal="left" vertical="center" wrapText="1"/>
    </xf>
    <xf numFmtId="0" fontId="7" fillId="0" borderId="0" xfId="56" applyFont="1" applyProtection="1"/>
    <xf numFmtId="0" fontId="3" fillId="5" borderId="1" xfId="87" applyFill="1" applyBorder="1" applyProtection="1"/>
    <xf numFmtId="0" fontId="8" fillId="4" borderId="1" xfId="56" applyFont="1" applyFill="1" applyBorder="1" applyAlignment="1" applyProtection="1">
      <alignment vertical="center" wrapText="1"/>
    </xf>
    <xf numFmtId="0" fontId="8" fillId="4" borderId="2" xfId="56" applyFont="1" applyFill="1" applyBorder="1" applyAlignment="1" applyProtection="1">
      <alignment horizontal="left" vertical="center" wrapText="1"/>
    </xf>
    <xf numFmtId="0" fontId="7" fillId="0" borderId="1" xfId="56" applyFont="1" applyBorder="1" applyAlignment="1" applyProtection="1">
      <alignment horizontal="right" vertical="center" wrapText="1"/>
    </xf>
    <xf numFmtId="0" fontId="3" fillId="0" borderId="2" xfId="56" applyBorder="1" applyAlignment="1" applyProtection="1">
      <alignment horizontal="left" vertical="center" wrapText="1"/>
    </xf>
    <xf numFmtId="0" fontId="3" fillId="5" borderId="0" xfId="56" applyFill="1" applyAlignment="1" applyProtection="1">
      <alignment vertical="center"/>
    </xf>
    <xf numFmtId="0" fontId="9" fillId="0" borderId="0" xfId="56" applyFont="1" applyAlignment="1" applyProtection="1">
      <alignment vertical="center" wrapText="1"/>
    </xf>
    <xf numFmtId="0" fontId="7" fillId="0" borderId="0" xfId="56" applyFont="1" applyFill="1" applyBorder="1" applyAlignment="1" applyProtection="1">
      <alignment vertical="center" wrapText="1"/>
    </xf>
    <xf numFmtId="0" fontId="10" fillId="0" borderId="0" xfId="56" applyFont="1" applyFill="1" applyBorder="1" applyAlignment="1" applyProtection="1">
      <alignment vertical="center" wrapText="1"/>
    </xf>
    <xf numFmtId="0" fontId="11" fillId="3" borderId="0" xfId="0" applyFont="1" applyFill="1" applyAlignment="1" applyProtection="1">
      <alignment horizontal="center"/>
    </xf>
    <xf numFmtId="0" fontId="1" fillId="3" borderId="1" xfId="96" applyFont="1" applyFill="1" applyBorder="1" applyAlignment="1" applyProtection="1">
      <alignment horizontal="center" vertical="center" wrapText="1"/>
    </xf>
    <xf numFmtId="0" fontId="9" fillId="0" borderId="1" xfId="87" applyFont="1" applyBorder="1" applyAlignment="1" applyProtection="1">
      <alignment vertical="center" wrapText="1"/>
    </xf>
    <xf numFmtId="0" fontId="0" fillId="6" borderId="1" xfId="0" applyFill="1" applyBorder="1" applyAlignment="1" applyProtection="1">
      <alignment vertical="center"/>
    </xf>
    <xf numFmtId="0" fontId="1" fillId="6" borderId="1" xfId="0" applyFont="1" applyFill="1" applyBorder="1" applyAlignment="1" applyProtection="1">
      <alignment horizontal="center" vertical="center"/>
    </xf>
    <xf numFmtId="0" fontId="1" fillId="7" borderId="1" xfId="0" applyFont="1" applyFill="1" applyBorder="1" applyAlignment="1" applyProtection="1">
      <alignment horizontal="center" vertical="center" wrapText="1"/>
    </xf>
    <xf numFmtId="0" fontId="12" fillId="8" borderId="5" xfId="100" applyFont="1" applyFill="1" applyBorder="1" applyAlignment="1" applyProtection="1">
      <alignment vertical="center" wrapText="1"/>
    </xf>
    <xf numFmtId="0" fontId="11" fillId="6" borderId="1" xfId="0" applyFont="1" applyFill="1" applyBorder="1" applyAlignment="1" applyProtection="1">
      <alignment horizontal="center" vertical="center"/>
    </xf>
    <xf numFmtId="0" fontId="0" fillId="0" borderId="1" xfId="0" applyBorder="1" applyAlignment="1" applyProtection="1">
      <alignment horizontal="left" vertical="center" wrapText="1"/>
    </xf>
    <xf numFmtId="0" fontId="0" fillId="5" borderId="0" xfId="0" applyFill="1" applyProtection="1"/>
    <xf numFmtId="1" fontId="0" fillId="5" borderId="1" xfId="1" applyNumberFormat="1" applyFont="1" applyFill="1" applyBorder="1" applyAlignment="1" applyProtection="1">
      <alignment horizontal="center" vertical="center"/>
    </xf>
    <xf numFmtId="1" fontId="0" fillId="0" borderId="1" xfId="1" applyNumberFormat="1" applyFont="1" applyBorder="1" applyAlignment="1" applyProtection="1">
      <alignment horizontal="center" vertical="center"/>
      <protection locked="0"/>
    </xf>
    <xf numFmtId="0" fontId="0" fillId="0" borderId="1" xfId="0" applyBorder="1" applyProtection="1"/>
    <xf numFmtId="0" fontId="0" fillId="0" borderId="1" xfId="0" applyBorder="1" applyAlignment="1" applyProtection="1">
      <alignment vertical="center" wrapText="1"/>
    </xf>
    <xf numFmtId="0" fontId="0" fillId="5" borderId="2" xfId="0" applyFill="1" applyBorder="1" applyAlignment="1" applyProtection="1">
      <alignment horizontal="left" vertical="center" wrapText="1"/>
    </xf>
    <xf numFmtId="0" fontId="0" fillId="0" borderId="6" xfId="0" applyBorder="1" applyAlignment="1" applyProtection="1">
      <alignment vertical="center" wrapText="1"/>
    </xf>
    <xf numFmtId="0" fontId="0" fillId="0" borderId="7" xfId="0" applyBorder="1" applyAlignment="1" applyProtection="1">
      <alignment vertical="center" wrapText="1"/>
    </xf>
    <xf numFmtId="0" fontId="0" fillId="0" borderId="2" xfId="0" applyBorder="1" applyAlignment="1" applyProtection="1">
      <alignment horizontal="left" vertical="center" wrapText="1"/>
    </xf>
    <xf numFmtId="0" fontId="0" fillId="0" borderId="7" xfId="0" applyBorder="1" applyAlignment="1" applyProtection="1">
      <alignment horizontal="left" vertical="center" wrapText="1"/>
    </xf>
    <xf numFmtId="0" fontId="0" fillId="0" borderId="8" xfId="0" applyBorder="1" applyAlignment="1" applyProtection="1">
      <alignment horizontal="left" vertical="center" wrapText="1"/>
    </xf>
    <xf numFmtId="0" fontId="0" fillId="0" borderId="6" xfId="0" applyBorder="1" applyAlignment="1" applyProtection="1">
      <alignment horizontal="left" vertical="center" wrapText="1"/>
    </xf>
    <xf numFmtId="0" fontId="0" fillId="0" borderId="5" xfId="0" applyBorder="1" applyAlignment="1" applyProtection="1">
      <alignment horizontal="left" vertical="center" wrapText="1"/>
    </xf>
    <xf numFmtId="0" fontId="0" fillId="5" borderId="8" xfId="0" applyFill="1" applyBorder="1" applyAlignment="1" applyProtection="1">
      <alignment vertical="center" wrapText="1"/>
    </xf>
    <xf numFmtId="0" fontId="0" fillId="0" borderId="9" xfId="0" applyBorder="1" applyAlignment="1" applyProtection="1">
      <alignment horizontal="left" vertical="center" wrapText="1"/>
    </xf>
    <xf numFmtId="0" fontId="0" fillId="5" borderId="5" xfId="0" applyFill="1" applyBorder="1" applyProtection="1"/>
    <xf numFmtId="0" fontId="0" fillId="5" borderId="9" xfId="0" applyFill="1" applyBorder="1" applyProtection="1"/>
    <xf numFmtId="0" fontId="0" fillId="0" borderId="1" xfId="0" applyBorder="1" applyAlignment="1" applyProtection="1">
      <alignment horizontal="left" vertical="center"/>
    </xf>
    <xf numFmtId="0" fontId="0" fillId="5" borderId="8" xfId="0" applyFill="1" applyBorder="1" applyProtection="1"/>
    <xf numFmtId="0" fontId="0" fillId="0" borderId="7" xfId="0" applyBorder="1" applyAlignment="1" applyProtection="1">
      <alignment horizontal="left" vertical="center"/>
    </xf>
    <xf numFmtId="0" fontId="0" fillId="0" borderId="6" xfId="0" applyBorder="1" applyAlignment="1" applyProtection="1">
      <alignment horizontal="left" vertical="center"/>
    </xf>
    <xf numFmtId="0" fontId="0" fillId="0" borderId="10" xfId="0" applyBorder="1" applyAlignment="1" applyProtection="1">
      <alignment horizontal="left" vertical="center"/>
    </xf>
    <xf numFmtId="0" fontId="0" fillId="0" borderId="10" xfId="0" applyBorder="1" applyAlignment="1" applyProtection="1">
      <alignment horizontal="left" vertical="center" wrapText="1"/>
    </xf>
    <xf numFmtId="0" fontId="0" fillId="0" borderId="2" xfId="0" applyBorder="1" applyAlignment="1" applyProtection="1">
      <alignment vertical="center" wrapText="1"/>
    </xf>
    <xf numFmtId="0" fontId="11" fillId="0" borderId="0" xfId="0" applyFont="1" applyAlignment="1" applyProtection="1">
      <alignment horizontal="right"/>
    </xf>
    <xf numFmtId="0" fontId="0" fillId="0" borderId="0" xfId="0" applyFill="1" applyAlignment="1" applyProtection="1">
      <alignment vertical="center" wrapText="1"/>
    </xf>
    <xf numFmtId="0" fontId="1" fillId="9" borderId="1" xfId="0" applyFont="1" applyFill="1" applyBorder="1" applyAlignment="1" applyProtection="1">
      <alignment horizontal="center" vertical="center" wrapText="1"/>
    </xf>
    <xf numFmtId="0" fontId="1" fillId="6" borderId="1" xfId="0" applyFont="1" applyFill="1" applyBorder="1" applyAlignment="1" applyProtection="1">
      <alignment horizontal="center" vertical="center" wrapText="1"/>
    </xf>
    <xf numFmtId="0" fontId="0" fillId="5" borderId="1" xfId="0" applyFill="1" applyBorder="1" applyAlignment="1" applyProtection="1">
      <alignment vertical="center" wrapText="1"/>
    </xf>
    <xf numFmtId="177" fontId="0" fillId="10" borderId="1" xfId="1" applyNumberFormat="1" applyFont="1" applyFill="1" applyBorder="1" applyAlignment="1" applyProtection="1">
      <alignment horizontal="center" vertical="center"/>
    </xf>
    <xf numFmtId="0" fontId="0" fillId="0" borderId="1" xfId="0" applyBorder="1" applyAlignment="1" applyProtection="1">
      <alignment vertical="center" wrapText="1"/>
      <protection locked="0"/>
    </xf>
    <xf numFmtId="177" fontId="0" fillId="0" borderId="1" xfId="1" applyNumberFormat="1" applyFont="1" applyBorder="1" applyAlignment="1" applyProtection="1">
      <alignment horizontal="center" vertical="center"/>
    </xf>
    <xf numFmtId="177" fontId="11" fillId="11" borderId="0" xfId="0" applyNumberFormat="1" applyFont="1" applyFill="1" applyProtection="1"/>
    <xf numFmtId="0" fontId="1" fillId="2" borderId="0" xfId="55" applyFont="1" applyFill="1" applyProtection="1"/>
    <xf numFmtId="0" fontId="2" fillId="2" borderId="0" xfId="55" applyFont="1" applyFill="1" applyAlignment="1" applyProtection="1">
      <alignment wrapText="1"/>
    </xf>
    <xf numFmtId="0" fontId="1" fillId="0" borderId="0" xfId="55" applyFont="1" applyFill="1" applyProtection="1"/>
    <xf numFmtId="0" fontId="2" fillId="0" borderId="0" xfId="55" applyFont="1" applyFill="1" applyAlignment="1" applyProtection="1">
      <alignment wrapText="1"/>
    </xf>
    <xf numFmtId="0" fontId="3" fillId="0" borderId="0" xfId="55" applyProtection="1"/>
    <xf numFmtId="0" fontId="3" fillId="0" borderId="0" xfId="55" applyAlignment="1" applyProtection="1">
      <alignment wrapText="1"/>
    </xf>
    <xf numFmtId="0" fontId="4" fillId="0" borderId="0" xfId="55" applyFont="1" applyAlignment="1" applyProtection="1">
      <alignment vertical="center"/>
    </xf>
    <xf numFmtId="0" fontId="5" fillId="4" borderId="1" xfId="55" applyFont="1" applyFill="1" applyBorder="1" applyAlignment="1" applyProtection="1">
      <alignment vertical="center" wrapText="1"/>
    </xf>
    <xf numFmtId="0" fontId="5" fillId="4" borderId="2" xfId="55" applyFont="1" applyFill="1" applyBorder="1" applyAlignment="1" applyProtection="1">
      <alignment horizontal="left" vertical="center" wrapText="1"/>
    </xf>
    <xf numFmtId="0" fontId="3" fillId="0" borderId="1" xfId="88" applyBorder="1" applyProtection="1"/>
    <xf numFmtId="0" fontId="6" fillId="0" borderId="1" xfId="55" applyFont="1" applyBorder="1" applyAlignment="1" applyProtection="1">
      <alignment vertical="center" wrapText="1"/>
    </xf>
    <xf numFmtId="0" fontId="6" fillId="0" borderId="2" xfId="55" applyFont="1" applyBorder="1" applyAlignment="1" applyProtection="1">
      <alignment horizontal="left" vertical="center" wrapText="1"/>
    </xf>
    <xf numFmtId="0" fontId="7" fillId="0" borderId="1" xfId="55" applyFont="1" applyBorder="1" applyAlignment="1" applyProtection="1">
      <alignment vertical="center" wrapText="1"/>
    </xf>
    <xf numFmtId="0" fontId="7" fillId="0" borderId="2" xfId="55" applyFont="1" applyBorder="1" applyAlignment="1" applyProtection="1">
      <alignment horizontal="left" vertical="center" wrapText="1"/>
    </xf>
    <xf numFmtId="0" fontId="3" fillId="5" borderId="1" xfId="88" applyFill="1" applyBorder="1" applyProtection="1"/>
    <xf numFmtId="0" fontId="9" fillId="0" borderId="1" xfId="88" applyFont="1" applyBorder="1" applyAlignment="1" applyProtection="1">
      <alignment vertical="center" wrapText="1"/>
    </xf>
    <xf numFmtId="0" fontId="7" fillId="0" borderId="0" xfId="55" applyFont="1" applyProtection="1"/>
    <xf numFmtId="0" fontId="7" fillId="0" borderId="1" xfId="55" applyFont="1" applyBorder="1" applyAlignment="1" applyProtection="1">
      <alignment horizontal="right" vertical="center" wrapText="1"/>
    </xf>
    <xf numFmtId="0" fontId="3" fillId="0" borderId="1" xfId="88" applyFill="1" applyBorder="1" applyProtection="1"/>
    <xf numFmtId="0" fontId="1" fillId="4" borderId="1" xfId="55" applyFont="1" applyFill="1" applyBorder="1" applyAlignment="1" applyProtection="1">
      <alignment vertical="center" wrapText="1"/>
    </xf>
    <xf numFmtId="0" fontId="1" fillId="4" borderId="2" xfId="55" applyFont="1" applyFill="1" applyBorder="1" applyAlignment="1" applyProtection="1">
      <alignment horizontal="left" vertical="center" wrapText="1"/>
    </xf>
    <xf numFmtId="0" fontId="3" fillId="0" borderId="2" xfId="55" applyFont="1" applyBorder="1" applyAlignment="1" applyProtection="1">
      <alignment horizontal="left" vertical="center" wrapText="1"/>
    </xf>
    <xf numFmtId="0" fontId="10" fillId="0" borderId="8" xfId="55" applyFont="1" applyFill="1" applyBorder="1" applyAlignment="1" applyProtection="1">
      <alignment vertical="top"/>
    </xf>
    <xf numFmtId="0" fontId="10" fillId="0" borderId="11" xfId="55" applyFont="1" applyFill="1" applyBorder="1" applyAlignment="1" applyProtection="1">
      <alignment vertical="top" wrapText="1"/>
    </xf>
    <xf numFmtId="0" fontId="3" fillId="5" borderId="0" xfId="55" applyFill="1" applyAlignment="1" applyProtection="1">
      <alignment vertical="center"/>
    </xf>
    <xf numFmtId="0" fontId="9" fillId="0" borderId="0" xfId="55" applyFont="1" applyAlignment="1" applyProtection="1">
      <alignment vertical="center" wrapText="1"/>
    </xf>
    <xf numFmtId="0" fontId="7" fillId="0" borderId="0" xfId="55" applyFont="1" applyFill="1" applyBorder="1" applyAlignment="1" applyProtection="1">
      <alignment vertical="center" wrapText="1"/>
    </xf>
    <xf numFmtId="0" fontId="10" fillId="0" borderId="0" xfId="55" applyFont="1" applyFill="1" applyBorder="1" applyAlignment="1" applyProtection="1">
      <alignment vertical="center" wrapText="1"/>
    </xf>
    <xf numFmtId="0" fontId="12" fillId="8" borderId="6" xfId="100" applyFont="1" applyFill="1" applyBorder="1" applyAlignment="1" applyProtection="1">
      <alignment vertical="center" wrapText="1"/>
    </xf>
    <xf numFmtId="0" fontId="13" fillId="0" borderId="8" xfId="0" applyFont="1" applyBorder="1" applyAlignment="1" applyProtection="1">
      <alignment horizontal="left" vertical="center" wrapText="1"/>
    </xf>
    <xf numFmtId="0" fontId="13" fillId="0" borderId="5" xfId="0" applyFont="1" applyBorder="1" applyAlignment="1" applyProtection="1">
      <alignment horizontal="left" vertical="center" wrapText="1"/>
    </xf>
    <xf numFmtId="0" fontId="13" fillId="5" borderId="2" xfId="0" applyFont="1" applyFill="1" applyBorder="1" applyAlignment="1" applyProtection="1">
      <alignment vertical="center" wrapText="1"/>
    </xf>
    <xf numFmtId="0" fontId="13" fillId="0" borderId="9" xfId="0" applyFont="1" applyBorder="1" applyAlignment="1" applyProtection="1">
      <alignment vertical="center" wrapText="1"/>
    </xf>
    <xf numFmtId="0" fontId="0" fillId="5" borderId="2" xfId="0" applyFill="1" applyBorder="1" applyProtection="1"/>
    <xf numFmtId="0" fontId="0" fillId="0" borderId="9" xfId="0" applyFill="1" applyBorder="1" applyAlignment="1" applyProtection="1">
      <alignment horizontal="left" vertical="center" wrapText="1"/>
    </xf>
    <xf numFmtId="0" fontId="1" fillId="2" borderId="0" xfId="54" applyFont="1" applyFill="1" applyProtection="1"/>
    <xf numFmtId="0" fontId="2" fillId="2" borderId="0" xfId="54" applyFont="1" applyFill="1" applyAlignment="1" applyProtection="1">
      <alignment wrapText="1"/>
    </xf>
    <xf numFmtId="0" fontId="1" fillId="0" borderId="0" xfId="54" applyFont="1" applyFill="1" applyProtection="1"/>
    <xf numFmtId="0" fontId="2" fillId="0" borderId="0" xfId="54" applyFont="1" applyFill="1" applyAlignment="1" applyProtection="1">
      <alignment wrapText="1"/>
    </xf>
    <xf numFmtId="0" fontId="3" fillId="0" borderId="0" xfId="54" applyProtection="1"/>
    <xf numFmtId="0" fontId="3" fillId="0" borderId="0" xfId="54" applyAlignment="1" applyProtection="1">
      <alignment wrapText="1"/>
    </xf>
    <xf numFmtId="0" fontId="4" fillId="0" borderId="0" xfId="54" applyFont="1" applyAlignment="1" applyProtection="1">
      <alignment vertical="center"/>
    </xf>
    <xf numFmtId="0" fontId="5" fillId="4" borderId="1" xfId="54" applyFont="1" applyFill="1" applyBorder="1" applyAlignment="1" applyProtection="1">
      <alignment vertical="center" wrapText="1"/>
    </xf>
    <xf numFmtId="0" fontId="5" fillId="4" borderId="2" xfId="54" applyFont="1" applyFill="1" applyBorder="1" applyAlignment="1" applyProtection="1">
      <alignment horizontal="left" vertical="center" wrapText="1"/>
    </xf>
    <xf numFmtId="0" fontId="3" fillId="0" borderId="1" xfId="90" applyBorder="1" applyProtection="1"/>
    <xf numFmtId="0" fontId="6" fillId="0" borderId="1" xfId="54" applyFont="1" applyBorder="1" applyAlignment="1" applyProtection="1">
      <alignment vertical="center" wrapText="1"/>
    </xf>
    <xf numFmtId="0" fontId="6" fillId="0" borderId="2" xfId="54" applyFont="1" applyBorder="1" applyAlignment="1" applyProtection="1">
      <alignment horizontal="left" vertical="center" wrapText="1"/>
    </xf>
    <xf numFmtId="0" fontId="7" fillId="0" borderId="1" xfId="54" applyFont="1" applyBorder="1" applyAlignment="1" applyProtection="1">
      <alignment vertical="center" wrapText="1"/>
    </xf>
    <xf numFmtId="0" fontId="7" fillId="0" borderId="2" xfId="54" applyFont="1" applyBorder="1" applyAlignment="1" applyProtection="1">
      <alignment horizontal="left" vertical="center" wrapText="1"/>
    </xf>
    <xf numFmtId="0" fontId="3" fillId="5" borderId="1" xfId="90" applyFill="1" applyBorder="1" applyProtection="1"/>
    <xf numFmtId="0" fontId="8" fillId="4" borderId="1" xfId="54" applyFont="1" applyFill="1" applyBorder="1" applyAlignment="1" applyProtection="1">
      <alignment vertical="center" wrapText="1"/>
    </xf>
    <xf numFmtId="0" fontId="8" fillId="4" borderId="2" xfId="54" applyFont="1" applyFill="1" applyBorder="1" applyAlignment="1" applyProtection="1">
      <alignment horizontal="left" vertical="center" wrapText="1"/>
    </xf>
    <xf numFmtId="0" fontId="3" fillId="0" borderId="1" xfId="90" applyFill="1" applyBorder="1" applyProtection="1"/>
    <xf numFmtId="0" fontId="3" fillId="5" borderId="0" xfId="54" applyFill="1" applyAlignment="1" applyProtection="1">
      <alignment vertical="center"/>
    </xf>
    <xf numFmtId="0" fontId="9" fillId="0" borderId="0" xfId="54" applyFont="1" applyAlignment="1" applyProtection="1">
      <alignment vertical="center" wrapText="1"/>
    </xf>
    <xf numFmtId="0" fontId="7" fillId="0" borderId="0" xfId="54" applyFont="1" applyFill="1" applyBorder="1" applyAlignment="1" applyProtection="1">
      <alignment vertical="center" wrapText="1"/>
    </xf>
    <xf numFmtId="0" fontId="10" fillId="0" borderId="0" xfId="54" applyFont="1" applyFill="1" applyBorder="1" applyAlignment="1" applyProtection="1">
      <alignment vertical="center" wrapText="1"/>
    </xf>
    <xf numFmtId="0" fontId="0" fillId="5" borderId="7" xfId="0" applyFill="1" applyBorder="1" applyProtection="1"/>
    <xf numFmtId="0" fontId="0" fillId="5" borderId="6" xfId="0" applyFill="1" applyBorder="1" applyProtection="1"/>
    <xf numFmtId="0" fontId="0" fillId="5" borderId="10" xfId="0" applyFill="1" applyBorder="1" applyProtection="1"/>
    <xf numFmtId="0" fontId="1" fillId="2" borderId="0" xfId="53" applyFont="1" applyFill="1" applyProtection="1"/>
    <xf numFmtId="0" fontId="2" fillId="2" borderId="0" xfId="53" applyFont="1" applyFill="1" applyAlignment="1" applyProtection="1">
      <alignment wrapText="1"/>
    </xf>
    <xf numFmtId="0" fontId="1" fillId="0" borderId="0" xfId="53" applyFont="1" applyFill="1" applyProtection="1"/>
    <xf numFmtId="0" fontId="2" fillId="0" borderId="0" xfId="53" applyFont="1" applyFill="1" applyAlignment="1" applyProtection="1">
      <alignment wrapText="1"/>
    </xf>
    <xf numFmtId="0" fontId="3" fillId="0" borderId="0" xfId="53" applyProtection="1"/>
    <xf numFmtId="0" fontId="3" fillId="0" borderId="0" xfId="53" applyAlignment="1" applyProtection="1">
      <alignment wrapText="1"/>
    </xf>
    <xf numFmtId="0" fontId="4" fillId="0" borderId="0" xfId="53" applyFont="1" applyAlignment="1" applyProtection="1">
      <alignment vertical="center"/>
    </xf>
    <xf numFmtId="0" fontId="5" fillId="4" borderId="1" xfId="53" applyFont="1" applyFill="1" applyBorder="1" applyAlignment="1" applyProtection="1">
      <alignment vertical="center" wrapText="1"/>
    </xf>
    <xf numFmtId="0" fontId="5" fillId="4" borderId="2" xfId="53" applyFont="1" applyFill="1" applyBorder="1" applyAlignment="1" applyProtection="1">
      <alignment horizontal="left" vertical="center" wrapText="1"/>
    </xf>
    <xf numFmtId="0" fontId="3" fillId="0" borderId="1" xfId="91" applyBorder="1" applyProtection="1"/>
    <xf numFmtId="0" fontId="6" fillId="0" borderId="1" xfId="53" applyFont="1" applyBorder="1" applyAlignment="1" applyProtection="1">
      <alignment vertical="center" wrapText="1"/>
    </xf>
    <xf numFmtId="0" fontId="6" fillId="0" borderId="2" xfId="53" applyFont="1" applyFill="1" applyBorder="1" applyAlignment="1" applyProtection="1">
      <alignment horizontal="left" vertical="center" wrapText="1"/>
    </xf>
    <xf numFmtId="0" fontId="6" fillId="0" borderId="1" xfId="53" applyFont="1" applyFill="1" applyBorder="1" applyAlignment="1" applyProtection="1">
      <alignment vertical="center" wrapText="1"/>
    </xf>
    <xf numFmtId="0" fontId="6" fillId="0" borderId="2" xfId="53" applyFont="1" applyBorder="1" applyAlignment="1" applyProtection="1">
      <alignment horizontal="left" vertical="center" wrapText="1"/>
    </xf>
    <xf numFmtId="0" fontId="7" fillId="0" borderId="1" xfId="53" applyFont="1" applyBorder="1" applyAlignment="1" applyProtection="1">
      <alignment horizontal="right" vertical="center" wrapText="1"/>
    </xf>
    <xf numFmtId="0" fontId="7" fillId="0" borderId="2" xfId="53" applyFont="1" applyBorder="1" applyAlignment="1" applyProtection="1">
      <alignment horizontal="left" vertical="center" wrapText="1"/>
    </xf>
    <xf numFmtId="0" fontId="6" fillId="0" borderId="1" xfId="53" applyFont="1" applyBorder="1" applyAlignment="1" applyProtection="1">
      <alignment horizontal="right" vertical="center" wrapText="1"/>
    </xf>
    <xf numFmtId="0" fontId="3" fillId="0" borderId="2" xfId="53" applyFont="1" applyBorder="1" applyAlignment="1" applyProtection="1">
      <alignment horizontal="left" vertical="center" wrapText="1"/>
    </xf>
    <xf numFmtId="0" fontId="3" fillId="5" borderId="1" xfId="91" applyFill="1" applyBorder="1" applyProtection="1"/>
    <xf numFmtId="0" fontId="1" fillId="4" borderId="2" xfId="53" applyFont="1" applyFill="1" applyBorder="1" applyAlignment="1" applyProtection="1">
      <alignment horizontal="left" vertical="center" wrapText="1"/>
    </xf>
    <xf numFmtId="0" fontId="14" fillId="0" borderId="1" xfId="53" applyFont="1" applyBorder="1" applyAlignment="1" applyProtection="1">
      <alignment horizontal="right" vertical="center" wrapText="1"/>
    </xf>
    <xf numFmtId="0" fontId="14" fillId="0" borderId="2" xfId="53" applyFont="1" applyBorder="1" applyAlignment="1" applyProtection="1">
      <alignment horizontal="left" vertical="center" wrapText="1"/>
    </xf>
    <xf numFmtId="0" fontId="7" fillId="0" borderId="1" xfId="53" applyFont="1" applyBorder="1" applyAlignment="1" applyProtection="1">
      <alignment vertical="center" wrapText="1"/>
    </xf>
    <xf numFmtId="0" fontId="2" fillId="0" borderId="1" xfId="53" applyFont="1" applyBorder="1" applyAlignment="1" applyProtection="1">
      <alignment vertical="center" wrapText="1"/>
    </xf>
    <xf numFmtId="0" fontId="2" fillId="0" borderId="2" xfId="53" applyFont="1" applyBorder="1" applyAlignment="1" applyProtection="1">
      <alignment horizontal="left" vertical="center" wrapText="1"/>
    </xf>
    <xf numFmtId="0" fontId="3" fillId="0" borderId="1" xfId="91" applyFill="1" applyBorder="1" applyProtection="1"/>
    <xf numFmtId="0" fontId="3" fillId="0" borderId="2" xfId="53" applyBorder="1" applyAlignment="1" applyProtection="1">
      <alignment horizontal="left" vertical="center" wrapText="1"/>
    </xf>
    <xf numFmtId="0" fontId="10" fillId="0" borderId="8" xfId="53" applyFont="1" applyFill="1" applyBorder="1" applyAlignment="1" applyProtection="1">
      <alignment vertical="top"/>
    </xf>
    <xf numFmtId="0" fontId="10" fillId="0" borderId="11" xfId="53" applyFont="1" applyFill="1" applyBorder="1" applyAlignment="1" applyProtection="1">
      <alignment vertical="top" wrapText="1"/>
    </xf>
    <xf numFmtId="0" fontId="3" fillId="5" borderId="0" xfId="53" applyFill="1" applyAlignment="1" applyProtection="1">
      <alignment vertical="center"/>
    </xf>
    <xf numFmtId="0" fontId="9" fillId="0" borderId="0" xfId="53" applyFont="1" applyAlignment="1" applyProtection="1">
      <alignment vertical="center" wrapText="1"/>
    </xf>
    <xf numFmtId="0" fontId="7" fillId="0" borderId="0" xfId="53" applyFont="1" applyFill="1" applyBorder="1" applyAlignment="1" applyProtection="1">
      <alignment vertical="center" wrapText="1"/>
    </xf>
    <xf numFmtId="0" fontId="10" fillId="0" borderId="0" xfId="53" applyFont="1" applyFill="1" applyBorder="1" applyAlignment="1" applyProtection="1">
      <alignment vertical="center" wrapText="1"/>
    </xf>
    <xf numFmtId="0" fontId="9" fillId="0" borderId="1" xfId="93" applyFont="1" applyBorder="1" applyAlignment="1" applyProtection="1">
      <alignment vertical="center" wrapText="1"/>
    </xf>
    <xf numFmtId="0" fontId="0" fillId="5" borderId="1" xfId="0" applyFill="1" applyBorder="1" applyProtection="1"/>
    <xf numFmtId="0" fontId="0" fillId="0" borderId="1" xfId="0" applyBorder="1" applyProtection="1">
      <protection locked="0"/>
    </xf>
    <xf numFmtId="0" fontId="1" fillId="2" borderId="0" xfId="52" applyFont="1" applyFill="1" applyProtection="1"/>
    <xf numFmtId="0" fontId="2" fillId="2" borderId="0" xfId="52" applyFont="1" applyFill="1" applyAlignment="1" applyProtection="1">
      <alignment wrapText="1"/>
    </xf>
    <xf numFmtId="0" fontId="1" fillId="0" borderId="0" xfId="52" applyFont="1" applyFill="1" applyProtection="1"/>
    <xf numFmtId="0" fontId="2" fillId="0" borderId="0" xfId="52" applyFont="1" applyFill="1" applyAlignment="1" applyProtection="1">
      <alignment wrapText="1"/>
    </xf>
    <xf numFmtId="0" fontId="3" fillId="0" borderId="0" xfId="52" applyProtection="1"/>
    <xf numFmtId="0" fontId="3" fillId="0" borderId="0" xfId="52" applyAlignment="1" applyProtection="1">
      <alignment wrapText="1"/>
    </xf>
    <xf numFmtId="0" fontId="4" fillId="0" borderId="0" xfId="52" applyFont="1" applyAlignment="1" applyProtection="1">
      <alignment vertical="center"/>
    </xf>
    <xf numFmtId="0" fontId="5" fillId="4" borderId="1" xfId="52" applyFont="1" applyFill="1" applyBorder="1" applyAlignment="1" applyProtection="1">
      <alignment vertical="center" wrapText="1"/>
    </xf>
    <xf numFmtId="0" fontId="5" fillId="4" borderId="2" xfId="52" applyFont="1" applyFill="1" applyBorder="1" applyAlignment="1" applyProtection="1">
      <alignment horizontal="left" vertical="center" wrapText="1"/>
    </xf>
    <xf numFmtId="0" fontId="3" fillId="0" borderId="1" xfId="92" applyBorder="1" applyProtection="1"/>
    <xf numFmtId="0" fontId="6" fillId="0" borderId="1" xfId="52" applyFont="1" applyBorder="1" applyAlignment="1" applyProtection="1">
      <alignment vertical="center" wrapText="1"/>
    </xf>
    <xf numFmtId="0" fontId="6" fillId="0" borderId="2" xfId="52" applyFont="1" applyBorder="1" applyAlignment="1" applyProtection="1">
      <alignment horizontal="left" vertical="center" wrapText="1"/>
    </xf>
    <xf numFmtId="0" fontId="7" fillId="0" borderId="1" xfId="52" applyFont="1" applyBorder="1" applyAlignment="1" applyProtection="1">
      <alignment vertical="center" wrapText="1"/>
    </xf>
    <xf numFmtId="0" fontId="7" fillId="0" borderId="2" xfId="52" applyFont="1" applyBorder="1" applyAlignment="1" applyProtection="1">
      <alignment horizontal="left" vertical="center" wrapText="1"/>
    </xf>
    <xf numFmtId="0" fontId="7" fillId="0" borderId="1" xfId="52" applyFont="1" applyBorder="1" applyAlignment="1" applyProtection="1">
      <alignment horizontal="right" vertical="center" wrapText="1"/>
    </xf>
    <xf numFmtId="0" fontId="3" fillId="5" borderId="1" xfId="92" applyFill="1" applyBorder="1" applyProtection="1"/>
    <xf numFmtId="0" fontId="6" fillId="0" borderId="1" xfId="52" applyFont="1" applyBorder="1" applyAlignment="1" applyProtection="1">
      <alignment horizontal="right" vertical="center" wrapText="1"/>
    </xf>
    <xf numFmtId="0" fontId="3" fillId="0" borderId="1" xfId="52" applyFont="1" applyBorder="1" applyAlignment="1" applyProtection="1">
      <alignment horizontal="right" vertical="center" wrapText="1"/>
    </xf>
    <xf numFmtId="0" fontId="3" fillId="0" borderId="2" xfId="52" applyFont="1" applyBorder="1" applyAlignment="1" applyProtection="1">
      <alignment horizontal="left" vertical="center" wrapText="1"/>
    </xf>
    <xf numFmtId="0" fontId="9" fillId="0" borderId="1" xfId="92" applyFont="1" applyBorder="1" applyAlignment="1" applyProtection="1">
      <alignment vertical="center" wrapText="1"/>
    </xf>
    <xf numFmtId="0" fontId="9" fillId="5" borderId="1" xfId="92" applyFont="1" applyFill="1" applyBorder="1" applyAlignment="1" applyProtection="1">
      <alignment vertical="center" wrapText="1"/>
    </xf>
    <xf numFmtId="0" fontId="3" fillId="0" borderId="1" xfId="52" applyBorder="1" applyAlignment="1" applyProtection="1">
      <alignment vertical="center" wrapText="1"/>
    </xf>
    <xf numFmtId="0" fontId="1" fillId="4" borderId="1" xfId="52" applyFont="1" applyFill="1" applyBorder="1" applyAlignment="1" applyProtection="1">
      <alignment vertical="center" wrapText="1"/>
    </xf>
    <xf numFmtId="0" fontId="1" fillId="4" borderId="2" xfId="52" applyFont="1" applyFill="1" applyBorder="1" applyAlignment="1" applyProtection="1">
      <alignment horizontal="left" vertical="center" wrapText="1"/>
    </xf>
    <xf numFmtId="0" fontId="3" fillId="0" borderId="1" xfId="52" applyFont="1" applyBorder="1" applyAlignment="1" applyProtection="1">
      <alignment vertical="center" wrapText="1"/>
    </xf>
    <xf numFmtId="0" fontId="15" fillId="0" borderId="1" xfId="52" applyFont="1" applyBorder="1" applyAlignment="1" applyProtection="1">
      <alignment horizontal="right" vertical="center" wrapText="1"/>
    </xf>
    <xf numFmtId="0" fontId="15" fillId="0" borderId="2" xfId="52" applyFont="1" applyBorder="1" applyAlignment="1" applyProtection="1">
      <alignment horizontal="left" vertical="center" wrapText="1"/>
    </xf>
    <xf numFmtId="0" fontId="16" fillId="0" borderId="1" xfId="52" applyFont="1" applyBorder="1" applyAlignment="1" applyProtection="1">
      <alignment horizontal="right" vertical="center" wrapText="1"/>
    </xf>
    <xf numFmtId="0" fontId="7" fillId="0" borderId="1" xfId="52" applyFont="1" applyFill="1" applyBorder="1" applyAlignment="1" applyProtection="1">
      <alignment horizontal="right" vertical="center" wrapText="1"/>
    </xf>
    <xf numFmtId="0" fontId="7" fillId="0" borderId="2" xfId="52" applyFont="1" applyFill="1" applyBorder="1" applyAlignment="1" applyProtection="1">
      <alignment horizontal="left" vertical="center" wrapText="1"/>
    </xf>
    <xf numFmtId="0" fontId="3" fillId="0" borderId="1" xfId="92" applyFont="1" applyFill="1" applyBorder="1" applyProtection="1"/>
    <xf numFmtId="0" fontId="17" fillId="0" borderId="1" xfId="52" applyFont="1" applyFill="1" applyBorder="1" applyAlignment="1" applyProtection="1">
      <alignment horizontal="right" vertical="center" wrapText="1"/>
    </xf>
    <xf numFmtId="0" fontId="17" fillId="0" borderId="2" xfId="52" applyFont="1" applyFill="1" applyBorder="1" applyAlignment="1" applyProtection="1">
      <alignment horizontal="left" vertical="center" wrapText="1"/>
    </xf>
    <xf numFmtId="0" fontId="3" fillId="0" borderId="1" xfId="92" applyFill="1" applyBorder="1" applyProtection="1"/>
    <xf numFmtId="0" fontId="8" fillId="4" borderId="1" xfId="52" applyFont="1" applyFill="1" applyBorder="1" applyAlignment="1" applyProtection="1">
      <alignment vertical="center" wrapText="1"/>
    </xf>
    <xf numFmtId="0" fontId="8" fillId="4" borderId="2" xfId="52" applyFont="1" applyFill="1" applyBorder="1" applyAlignment="1" applyProtection="1">
      <alignment horizontal="left" vertical="center" wrapText="1"/>
    </xf>
    <xf numFmtId="0" fontId="7" fillId="0" borderId="1" xfId="52" applyFont="1" applyFill="1" applyBorder="1" applyAlignment="1" applyProtection="1">
      <alignment vertical="center" wrapText="1"/>
    </xf>
    <xf numFmtId="0" fontId="10" fillId="0" borderId="8" xfId="52" applyFont="1" applyFill="1" applyBorder="1" applyAlignment="1" applyProtection="1">
      <alignment vertical="top"/>
    </xf>
    <xf numFmtId="0" fontId="10" fillId="0" borderId="11" xfId="52" applyFont="1" applyFill="1" applyBorder="1" applyAlignment="1" applyProtection="1">
      <alignment vertical="top" wrapText="1"/>
    </xf>
    <xf numFmtId="0" fontId="3" fillId="5" borderId="0" xfId="52" applyFill="1" applyAlignment="1" applyProtection="1">
      <alignment vertical="center"/>
    </xf>
    <xf numFmtId="0" fontId="9" fillId="0" borderId="0" xfId="52" applyFont="1" applyAlignment="1" applyProtection="1">
      <alignment vertical="center" wrapText="1"/>
    </xf>
    <xf numFmtId="0" fontId="7" fillId="0" borderId="0" xfId="52" applyFont="1" applyFill="1" applyBorder="1" applyAlignment="1" applyProtection="1">
      <alignment vertical="center" wrapText="1"/>
    </xf>
    <xf numFmtId="0" fontId="10" fillId="0" borderId="0" xfId="52" applyFont="1" applyFill="1" applyBorder="1" applyAlignment="1" applyProtection="1">
      <alignment vertical="center" wrapText="1"/>
    </xf>
    <xf numFmtId="0" fontId="3" fillId="0" borderId="0" xfId="52" applyFont="1" applyProtection="1"/>
    <xf numFmtId="0" fontId="10" fillId="0" borderId="0" xfId="52" applyFont="1" applyFill="1" applyBorder="1" applyAlignment="1" applyProtection="1">
      <alignment horizontal="left" vertical="top" wrapText="1"/>
    </xf>
    <xf numFmtId="0" fontId="0" fillId="0" borderId="10" xfId="0" applyBorder="1" applyAlignment="1" applyProtection="1">
      <alignment vertical="center" wrapText="1"/>
    </xf>
    <xf numFmtId="0" fontId="3" fillId="5" borderId="1" xfId="92" applyFont="1" applyFill="1" applyBorder="1" applyProtection="1"/>
    <xf numFmtId="0" fontId="1" fillId="2" borderId="0" xfId="50" applyFont="1" applyFill="1" applyProtection="1"/>
    <xf numFmtId="0" fontId="2" fillId="2" borderId="0" xfId="50" applyFont="1" applyFill="1" applyAlignment="1" applyProtection="1">
      <alignment wrapText="1"/>
    </xf>
    <xf numFmtId="0" fontId="1" fillId="0" borderId="0" xfId="50" applyFont="1" applyFill="1" applyProtection="1"/>
    <xf numFmtId="0" fontId="2" fillId="0" borderId="0" xfId="50" applyFont="1" applyFill="1" applyAlignment="1" applyProtection="1">
      <alignment wrapText="1"/>
    </xf>
    <xf numFmtId="0" fontId="3" fillId="0" borderId="0" xfId="50" applyProtection="1"/>
    <xf numFmtId="0" fontId="3" fillId="0" borderId="0" xfId="50" applyAlignment="1" applyProtection="1">
      <alignment wrapText="1"/>
    </xf>
    <xf numFmtId="0" fontId="4" fillId="0" borderId="0" xfId="50" applyFont="1" applyAlignment="1" applyProtection="1">
      <alignment vertical="center"/>
    </xf>
    <xf numFmtId="0" fontId="5" fillId="4" borderId="1" xfId="50" applyFont="1" applyFill="1" applyBorder="1" applyAlignment="1" applyProtection="1">
      <alignment vertical="center" wrapText="1"/>
    </xf>
    <xf numFmtId="0" fontId="5" fillId="4" borderId="2" xfId="50" applyFont="1" applyFill="1" applyBorder="1" applyAlignment="1" applyProtection="1">
      <alignment horizontal="left" vertical="center" wrapText="1"/>
    </xf>
    <xf numFmtId="0" fontId="3" fillId="0" borderId="1" xfId="93" applyBorder="1" applyProtection="1"/>
    <xf numFmtId="0" fontId="6" fillId="0" borderId="1" xfId="50" applyFont="1" applyBorder="1" applyAlignment="1" applyProtection="1">
      <alignment vertical="center" wrapText="1"/>
    </xf>
    <xf numFmtId="0" fontId="6" fillId="0" borderId="2" xfId="50" applyFont="1" applyBorder="1" applyAlignment="1" applyProtection="1">
      <alignment horizontal="left" vertical="center" wrapText="1"/>
    </xf>
    <xf numFmtId="0" fontId="7" fillId="0" borderId="1" xfId="50" applyFont="1" applyBorder="1" applyAlignment="1" applyProtection="1">
      <alignment vertical="center" wrapText="1"/>
    </xf>
    <xf numFmtId="0" fontId="7" fillId="0" borderId="2" xfId="50" applyFont="1" applyBorder="1" applyAlignment="1" applyProtection="1">
      <alignment horizontal="left" vertical="center" wrapText="1"/>
    </xf>
    <xf numFmtId="0" fontId="3" fillId="5" borderId="1" xfId="93" applyFill="1" applyBorder="1" applyProtection="1"/>
    <xf numFmtId="0" fontId="5" fillId="4" borderId="1" xfId="50" applyFont="1" applyFill="1" applyBorder="1" applyAlignment="1" applyProtection="1">
      <alignment vertical="center"/>
    </xf>
    <xf numFmtId="0" fontId="1" fillId="4" borderId="2" xfId="50" applyFont="1" applyFill="1" applyBorder="1" applyAlignment="1" applyProtection="1">
      <alignment horizontal="left" vertical="center" wrapText="1"/>
    </xf>
    <xf numFmtId="0" fontId="3" fillId="0" borderId="1" xfId="50" applyFont="1" applyBorder="1" applyAlignment="1" applyProtection="1">
      <alignment vertical="center" wrapText="1"/>
    </xf>
    <xf numFmtId="0" fontId="3" fillId="0" borderId="2" xfId="50" applyFont="1" applyBorder="1" applyAlignment="1" applyProtection="1">
      <alignment horizontal="left" vertical="center" wrapText="1"/>
    </xf>
    <xf numFmtId="0" fontId="2" fillId="0" borderId="1" xfId="50" applyFont="1" applyBorder="1" applyAlignment="1" applyProtection="1">
      <alignment vertical="center" wrapText="1"/>
    </xf>
    <xf numFmtId="0" fontId="2" fillId="0" borderId="2" xfId="50" applyFont="1" applyBorder="1" applyAlignment="1" applyProtection="1">
      <alignment horizontal="left" vertical="center" wrapText="1"/>
    </xf>
    <xf numFmtId="0" fontId="1" fillId="4" borderId="1" xfId="50" applyFont="1" applyFill="1" applyBorder="1" applyAlignment="1" applyProtection="1">
      <alignment vertical="center"/>
    </xf>
    <xf numFmtId="0" fontId="2" fillId="0" borderId="1" xfId="50" applyFont="1" applyFill="1" applyBorder="1" applyAlignment="1" applyProtection="1">
      <alignment vertical="center"/>
    </xf>
    <xf numFmtId="0" fontId="2" fillId="0" borderId="2" xfId="50" applyFont="1" applyFill="1" applyBorder="1" applyAlignment="1" applyProtection="1">
      <alignment horizontal="left" vertical="center" wrapText="1"/>
    </xf>
    <xf numFmtId="0" fontId="3" fillId="0" borderId="2" xfId="50" applyBorder="1" applyAlignment="1" applyProtection="1">
      <alignment horizontal="left" vertical="center" wrapText="1"/>
    </xf>
    <xf numFmtId="0" fontId="3" fillId="0" borderId="1" xfId="50" applyFont="1" applyBorder="1" applyAlignment="1" applyProtection="1">
      <alignment vertical="center"/>
    </xf>
    <xf numFmtId="0" fontId="7" fillId="0" borderId="1" xfId="50" applyFont="1" applyBorder="1" applyAlignment="1" applyProtection="1">
      <alignment vertical="center"/>
    </xf>
    <xf numFmtId="0" fontId="6" fillId="0" borderId="1" xfId="50" applyFont="1" applyBorder="1" applyAlignment="1" applyProtection="1">
      <alignment vertical="center"/>
    </xf>
    <xf numFmtId="0" fontId="8" fillId="4" borderId="1" xfId="50" applyFont="1" applyFill="1" applyBorder="1" applyAlignment="1" applyProtection="1">
      <alignment vertical="center" wrapText="1"/>
    </xf>
    <xf numFmtId="0" fontId="8" fillId="4" borderId="2" xfId="50" applyFont="1" applyFill="1" applyBorder="1" applyAlignment="1" applyProtection="1">
      <alignment horizontal="left" vertical="center" wrapText="1"/>
    </xf>
    <xf numFmtId="0" fontId="18" fillId="0" borderId="0" xfId="50" applyFont="1" applyProtection="1"/>
    <xf numFmtId="0" fontId="10" fillId="0" borderId="11" xfId="50" applyFont="1" applyFill="1" applyBorder="1" applyAlignment="1" applyProtection="1">
      <alignment vertical="top" wrapText="1"/>
    </xf>
    <xf numFmtId="0" fontId="10" fillId="0" borderId="12" xfId="50" applyFont="1" applyFill="1" applyBorder="1" applyAlignment="1" applyProtection="1">
      <alignment vertical="top" wrapText="1"/>
    </xf>
    <xf numFmtId="0" fontId="9" fillId="0" borderId="0" xfId="50" applyFont="1" applyProtection="1"/>
    <xf numFmtId="0" fontId="19" fillId="0" borderId="0" xfId="50" applyFont="1" applyAlignment="1" applyProtection="1">
      <alignment horizontal="left" vertical="center" indent="4"/>
    </xf>
    <xf numFmtId="0" fontId="19" fillId="0" borderId="0" xfId="51" applyFont="1" applyAlignment="1" applyProtection="1">
      <alignment horizontal="left" vertical="center" indent="4"/>
    </xf>
    <xf numFmtId="0" fontId="18" fillId="0" borderId="0" xfId="51" applyFont="1" applyProtection="1"/>
    <xf numFmtId="0" fontId="3" fillId="5" borderId="0" xfId="50" applyFill="1" applyAlignment="1" applyProtection="1">
      <alignment vertical="center"/>
    </xf>
    <xf numFmtId="0" fontId="9" fillId="0" borderId="0" xfId="50" applyFont="1" applyAlignment="1" applyProtection="1">
      <alignment vertical="center" wrapText="1"/>
    </xf>
    <xf numFmtId="0" fontId="7" fillId="0" borderId="0" xfId="50" applyFont="1" applyFill="1" applyBorder="1" applyAlignment="1" applyProtection="1">
      <alignment vertical="center" wrapText="1"/>
    </xf>
    <xf numFmtId="0" fontId="10" fillId="0" borderId="0" xfId="50" applyFont="1" applyFill="1" applyBorder="1" applyAlignment="1" applyProtection="1">
      <alignment vertical="center" wrapText="1"/>
    </xf>
    <xf numFmtId="0" fontId="0" fillId="0" borderId="1" xfId="0" applyBorder="1" applyAlignment="1" applyProtection="1">
      <alignment vertical="center"/>
    </xf>
    <xf numFmtId="0" fontId="1" fillId="2" borderId="0" xfId="49" applyFont="1" applyFill="1" applyAlignment="1" applyProtection="1"/>
    <xf numFmtId="0" fontId="2" fillId="2" borderId="0" xfId="49" applyFont="1" applyFill="1" applyAlignment="1" applyProtection="1">
      <alignment wrapText="1"/>
    </xf>
    <xf numFmtId="0" fontId="1" fillId="0" borderId="0" xfId="49" applyFont="1" applyFill="1" applyAlignment="1" applyProtection="1"/>
    <xf numFmtId="0" fontId="2" fillId="0" borderId="0" xfId="49" applyFont="1" applyFill="1" applyAlignment="1" applyProtection="1">
      <alignment wrapText="1"/>
    </xf>
    <xf numFmtId="0" fontId="3" fillId="0" borderId="0" xfId="49" applyAlignment="1" applyProtection="1">
      <alignment wrapText="1"/>
    </xf>
    <xf numFmtId="0" fontId="4" fillId="0" borderId="0" xfId="49" applyFont="1" applyAlignment="1" applyProtection="1">
      <alignment vertical="center"/>
    </xf>
    <xf numFmtId="0" fontId="5" fillId="4" borderId="1" xfId="49" applyFont="1" applyFill="1" applyBorder="1" applyAlignment="1" applyProtection="1">
      <alignment vertical="center" wrapText="1"/>
    </xf>
    <xf numFmtId="0" fontId="5" fillId="4" borderId="2" xfId="49" applyFont="1" applyFill="1" applyBorder="1" applyAlignment="1" applyProtection="1">
      <alignment horizontal="left" vertical="center" wrapText="1"/>
    </xf>
    <xf numFmtId="0" fontId="3" fillId="0" borderId="1" xfId="94" applyBorder="1" applyProtection="1"/>
    <xf numFmtId="0" fontId="6" fillId="0" borderId="1" xfId="49" applyFont="1" applyBorder="1" applyAlignment="1" applyProtection="1">
      <alignment vertical="center" wrapText="1"/>
    </xf>
    <xf numFmtId="0" fontId="6" fillId="0" borderId="2" xfId="49" applyFont="1" applyBorder="1" applyAlignment="1" applyProtection="1">
      <alignment horizontal="left" vertical="center" wrapText="1"/>
    </xf>
    <xf numFmtId="0" fontId="7" fillId="0" borderId="1" xfId="49" applyFont="1" applyBorder="1" applyAlignment="1" applyProtection="1">
      <alignment vertical="center" wrapText="1"/>
    </xf>
    <xf numFmtId="0" fontId="7" fillId="0" borderId="2" xfId="49" applyFont="1" applyBorder="1" applyAlignment="1" applyProtection="1">
      <alignment horizontal="left" vertical="center" wrapText="1"/>
    </xf>
    <xf numFmtId="0" fontId="3" fillId="5" borderId="1" xfId="94" applyFill="1" applyBorder="1" applyProtection="1"/>
    <xf numFmtId="0" fontId="3" fillId="0" borderId="1" xfId="49" applyFont="1" applyBorder="1" applyAlignment="1" applyProtection="1">
      <alignment vertical="center" wrapText="1"/>
    </xf>
    <xf numFmtId="0" fontId="3" fillId="0" borderId="1" xfId="49" applyBorder="1" applyAlignment="1" applyProtection="1">
      <alignment vertical="center" wrapText="1"/>
    </xf>
    <xf numFmtId="0" fontId="3" fillId="0" borderId="2" xfId="49" applyFont="1" applyBorder="1" applyAlignment="1" applyProtection="1">
      <alignment horizontal="left" vertical="center" wrapText="1"/>
    </xf>
    <xf numFmtId="0" fontId="3" fillId="0" borderId="2" xfId="49" applyBorder="1" applyAlignment="1" applyProtection="1">
      <alignment horizontal="left" vertical="center" wrapText="1"/>
    </xf>
    <xf numFmtId="0" fontId="9" fillId="5" borderId="1" xfId="94" applyFont="1" applyFill="1" applyBorder="1" applyAlignment="1" applyProtection="1">
      <alignment wrapText="1"/>
    </xf>
    <xf numFmtId="0" fontId="9" fillId="0" borderId="1" xfId="94" applyFont="1" applyBorder="1" applyAlignment="1" applyProtection="1">
      <alignment wrapText="1"/>
    </xf>
    <xf numFmtId="0" fontId="2" fillId="0" borderId="1" xfId="49" applyFont="1" applyBorder="1" applyAlignment="1" applyProtection="1">
      <alignment vertical="center" wrapText="1"/>
    </xf>
    <xf numFmtId="0" fontId="2" fillId="0" borderId="2" xfId="49" applyFont="1" applyBorder="1" applyAlignment="1" applyProtection="1">
      <alignment horizontal="left" vertical="center" wrapText="1"/>
    </xf>
    <xf numFmtId="0" fontId="3" fillId="0" borderId="1" xfId="94" applyFill="1" applyBorder="1" applyProtection="1"/>
    <xf numFmtId="0" fontId="7" fillId="0" borderId="1" xfId="49" applyFont="1" applyBorder="1" applyAlignment="1" applyProtection="1">
      <alignment horizontal="right" vertical="center" wrapText="1"/>
    </xf>
    <xf numFmtId="0" fontId="9" fillId="0" borderId="11" xfId="49" applyFont="1" applyBorder="1" applyAlignment="1" applyProtection="1">
      <alignment vertical="center"/>
    </xf>
    <xf numFmtId="0" fontId="9" fillId="0" borderId="11" xfId="49" applyFont="1" applyBorder="1" applyAlignment="1" applyProtection="1">
      <alignment vertical="center" wrapText="1"/>
    </xf>
    <xf numFmtId="0" fontId="9" fillId="0" borderId="0" xfId="49" applyFont="1" applyAlignment="1" applyProtection="1"/>
    <xf numFmtId="0" fontId="19" fillId="0" borderId="0" xfId="49" applyFont="1" applyAlignment="1" applyProtection="1">
      <alignment horizontal="left" vertical="center"/>
    </xf>
    <xf numFmtId="0" fontId="3" fillId="5" borderId="0" xfId="49" applyFill="1" applyAlignment="1" applyProtection="1">
      <alignment vertical="center" wrapText="1"/>
    </xf>
    <xf numFmtId="0" fontId="9" fillId="0" borderId="0" xfId="49" applyFont="1" applyAlignment="1" applyProtection="1">
      <alignment vertical="center" wrapText="1"/>
    </xf>
    <xf numFmtId="0" fontId="7" fillId="0" borderId="0" xfId="49" applyFont="1" applyFill="1" applyBorder="1" applyAlignment="1" applyProtection="1">
      <alignment vertical="center" wrapText="1"/>
    </xf>
    <xf numFmtId="0" fontId="10" fillId="0" borderId="0" xfId="49" applyFont="1" applyFill="1" applyBorder="1" applyAlignment="1" applyProtection="1">
      <alignment vertical="center" wrapText="1"/>
    </xf>
    <xf numFmtId="0" fontId="0" fillId="0" borderId="1" xfId="0" applyFill="1" applyBorder="1" applyAlignment="1" applyProtection="1">
      <alignment horizontal="left" vertical="center" wrapText="1"/>
    </xf>
    <xf numFmtId="0" fontId="1" fillId="2" borderId="0" xfId="48" applyFont="1" applyFill="1" applyAlignment="1" applyProtection="1"/>
    <xf numFmtId="0" fontId="2" fillId="2" borderId="0" xfId="48" applyFont="1" applyFill="1" applyAlignment="1" applyProtection="1">
      <alignment wrapText="1"/>
    </xf>
    <xf numFmtId="0" fontId="1" fillId="0" borderId="0" xfId="48" applyFont="1" applyFill="1" applyAlignment="1" applyProtection="1">
      <alignment wrapText="1"/>
    </xf>
    <xf numFmtId="0" fontId="2" fillId="0" borderId="0" xfId="48" applyFont="1" applyFill="1" applyAlignment="1" applyProtection="1">
      <alignment wrapText="1"/>
    </xf>
    <xf numFmtId="0" fontId="3" fillId="0" borderId="0" xfId="48" applyAlignment="1" applyProtection="1">
      <alignment wrapText="1"/>
    </xf>
    <xf numFmtId="0" fontId="4" fillId="0" borderId="0" xfId="48" applyFont="1" applyAlignment="1" applyProtection="1">
      <alignment vertical="center"/>
    </xf>
    <xf numFmtId="0" fontId="5" fillId="4" borderId="1" xfId="48" applyFont="1" applyFill="1" applyBorder="1" applyAlignment="1" applyProtection="1">
      <alignment vertical="center" wrapText="1"/>
    </xf>
    <xf numFmtId="0" fontId="5" fillId="4" borderId="2" xfId="48" applyFont="1" applyFill="1" applyBorder="1" applyAlignment="1" applyProtection="1">
      <alignment horizontal="left" vertical="center" wrapText="1"/>
    </xf>
    <xf numFmtId="0" fontId="3" fillId="0" borderId="1" xfId="95" applyBorder="1" applyProtection="1"/>
    <xf numFmtId="0" fontId="6" fillId="0" borderId="1" xfId="48" applyFont="1" applyBorder="1" applyAlignment="1" applyProtection="1">
      <alignment vertical="center" wrapText="1"/>
    </xf>
    <xf numFmtId="0" fontId="6" fillId="0" borderId="2" xfId="48" applyFont="1" applyBorder="1" applyAlignment="1" applyProtection="1">
      <alignment horizontal="left" vertical="center" wrapText="1"/>
    </xf>
    <xf numFmtId="0" fontId="7" fillId="0" borderId="1" xfId="48" applyFont="1" applyBorder="1" applyAlignment="1" applyProtection="1">
      <alignment vertical="center" wrapText="1"/>
    </xf>
    <xf numFmtId="0" fontId="7" fillId="0" borderId="2" xfId="48" applyFont="1" applyBorder="1" applyAlignment="1" applyProtection="1">
      <alignment horizontal="left" vertical="center" wrapText="1"/>
    </xf>
    <xf numFmtId="0" fontId="3" fillId="5" borderId="1" xfId="95" applyFill="1" applyBorder="1" applyProtection="1"/>
    <xf numFmtId="0" fontId="3" fillId="0" borderId="2" xfId="48" applyBorder="1" applyAlignment="1" applyProtection="1">
      <alignment horizontal="left" vertical="center" wrapText="1"/>
    </xf>
    <xf numFmtId="0" fontId="7" fillId="0" borderId="1" xfId="48" applyFont="1" applyBorder="1" applyAlignment="1" applyProtection="1">
      <alignment horizontal="right" vertical="center" wrapText="1"/>
    </xf>
    <xf numFmtId="0" fontId="3" fillId="0" borderId="2" xfId="48" applyFont="1" applyBorder="1" applyAlignment="1" applyProtection="1">
      <alignment horizontal="left" vertical="center" wrapText="1"/>
    </xf>
    <xf numFmtId="0" fontId="3" fillId="0" borderId="1" xfId="48" applyFont="1" applyBorder="1" applyAlignment="1" applyProtection="1">
      <alignment vertical="center" wrapText="1"/>
    </xf>
    <xf numFmtId="0" fontId="3" fillId="0" borderId="1" xfId="48" applyBorder="1" applyAlignment="1" applyProtection="1">
      <alignment vertical="center" wrapText="1"/>
    </xf>
    <xf numFmtId="0" fontId="9" fillId="0" borderId="1" xfId="95" applyFont="1" applyBorder="1" applyAlignment="1" applyProtection="1">
      <alignment wrapText="1"/>
    </xf>
    <xf numFmtId="0" fontId="2" fillId="0" borderId="1" xfId="48" applyFont="1" applyBorder="1" applyAlignment="1" applyProtection="1">
      <alignment vertical="center" wrapText="1"/>
    </xf>
    <xf numFmtId="0" fontId="2" fillId="0" borderId="2" xfId="48" applyFont="1" applyBorder="1" applyAlignment="1" applyProtection="1">
      <alignment horizontal="left" vertical="center" wrapText="1"/>
    </xf>
    <xf numFmtId="0" fontId="1" fillId="4" borderId="1" xfId="48" applyFont="1" applyFill="1" applyBorder="1" applyAlignment="1" applyProtection="1">
      <alignment vertical="center" wrapText="1"/>
    </xf>
    <xf numFmtId="0" fontId="1" fillId="4" borderId="2" xfId="48" applyFont="1" applyFill="1" applyBorder="1" applyAlignment="1" applyProtection="1">
      <alignment horizontal="left" vertical="center" wrapText="1"/>
    </xf>
    <xf numFmtId="0" fontId="9" fillId="0" borderId="0" xfId="0" applyFont="1" applyAlignment="1" applyProtection="1"/>
    <xf numFmtId="0" fontId="10" fillId="0" borderId="6" xfId="48" applyFont="1" applyFill="1" applyBorder="1" applyAlignment="1" applyProtection="1">
      <alignment horizontal="left" vertical="top"/>
    </xf>
    <xf numFmtId="0" fontId="3" fillId="0" borderId="0" xfId="48" applyFont="1" applyAlignment="1" applyProtection="1"/>
    <xf numFmtId="0" fontId="10" fillId="0" borderId="5" xfId="48" applyFont="1" applyFill="1" applyBorder="1" applyAlignment="1" applyProtection="1">
      <alignment horizontal="left" vertical="top"/>
    </xf>
    <xf numFmtId="0" fontId="10" fillId="0" borderId="12" xfId="48" applyFont="1" applyFill="1" applyBorder="1" applyAlignment="1" applyProtection="1">
      <alignment vertical="top"/>
    </xf>
    <xf numFmtId="0" fontId="3" fillId="5" borderId="0" xfId="48" applyFill="1" applyAlignment="1" applyProtection="1">
      <alignment vertical="center" wrapText="1"/>
    </xf>
    <xf numFmtId="0" fontId="9" fillId="0" borderId="0" xfId="48" applyFont="1" applyAlignment="1" applyProtection="1">
      <alignment vertical="center" wrapText="1"/>
    </xf>
    <xf numFmtId="0" fontId="7" fillId="0" borderId="0" xfId="48" applyFont="1" applyFill="1" applyBorder="1" applyAlignment="1" applyProtection="1">
      <alignment vertical="center" wrapText="1"/>
    </xf>
    <xf numFmtId="0" fontId="10" fillId="0" borderId="0" xfId="48" applyFont="1" applyFill="1" applyBorder="1" applyAlignment="1" applyProtection="1">
      <alignment vertical="center" wrapText="1"/>
    </xf>
    <xf numFmtId="0" fontId="9" fillId="0" borderId="0" xfId="48" applyFont="1" applyBorder="1" applyAlignment="1" applyProtection="1">
      <alignment vertical="top"/>
    </xf>
    <xf numFmtId="0" fontId="10" fillId="0" borderId="0" xfId="48" applyFont="1" applyFill="1" applyBorder="1" applyAlignment="1" applyProtection="1">
      <alignment horizontal="left" vertical="top" wrapText="1"/>
    </xf>
    <xf numFmtId="1" fontId="0" fillId="0" borderId="1" xfId="1" applyNumberFormat="1" applyFont="1" applyBorder="1" applyAlignment="1" applyProtection="1">
      <alignment horizontal="center" vertical="center"/>
    </xf>
    <xf numFmtId="0" fontId="0" fillId="0" borderId="6" xfId="0" applyBorder="1" applyProtection="1"/>
    <xf numFmtId="0" fontId="0" fillId="0" borderId="10" xfId="0" applyBorder="1" applyProtection="1"/>
    <xf numFmtId="0" fontId="0" fillId="0" borderId="2" xfId="0" applyBorder="1" applyAlignment="1" applyProtection="1">
      <alignment vertical="center"/>
    </xf>
    <xf numFmtId="0" fontId="0" fillId="0" borderId="1" xfId="0" applyBorder="1" applyAlignment="1" applyProtection="1">
      <alignment wrapText="1"/>
    </xf>
    <xf numFmtId="0" fontId="1" fillId="2" borderId="0" xfId="47" applyFont="1" applyFill="1" applyProtection="1"/>
    <xf numFmtId="0" fontId="1" fillId="0" borderId="0" xfId="47" applyFont="1" applyFill="1" applyProtection="1"/>
    <xf numFmtId="0" fontId="3" fillId="0" borderId="0" xfId="47" applyProtection="1"/>
    <xf numFmtId="0" fontId="4" fillId="0" borderId="0" xfId="102" applyFont="1" applyAlignment="1" applyProtection="1">
      <alignment vertical="center"/>
    </xf>
    <xf numFmtId="0" fontId="3" fillId="0" borderId="0" xfId="102" applyProtection="1"/>
    <xf numFmtId="0" fontId="5" fillId="4" borderId="1" xfId="102" applyFont="1" applyFill="1" applyBorder="1" applyAlignment="1" applyProtection="1">
      <alignment vertical="center" wrapText="1"/>
    </xf>
    <xf numFmtId="0" fontId="5" fillId="4" borderId="1" xfId="102" applyFont="1" applyFill="1" applyBorder="1" applyAlignment="1" applyProtection="1">
      <alignment horizontal="left" vertical="center" wrapText="1"/>
    </xf>
    <xf numFmtId="0" fontId="3" fillId="0" borderId="1" xfId="97" applyBorder="1" applyProtection="1"/>
    <xf numFmtId="0" fontId="6" fillId="0" borderId="1" xfId="102" applyFont="1" applyBorder="1" applyAlignment="1" applyProtection="1">
      <alignment vertical="center" wrapText="1"/>
    </xf>
    <xf numFmtId="0" fontId="6" fillId="0" borderId="1" xfId="102" applyFont="1" applyBorder="1" applyAlignment="1" applyProtection="1">
      <alignment horizontal="left" vertical="center" wrapText="1"/>
    </xf>
    <xf numFmtId="0" fontId="7" fillId="0" borderId="1" xfId="102" applyFont="1" applyBorder="1" applyAlignment="1" applyProtection="1">
      <alignment vertical="center" wrapText="1"/>
    </xf>
    <xf numFmtId="0" fontId="7" fillId="0" borderId="1" xfId="102" applyFont="1" applyBorder="1" applyAlignment="1" applyProtection="1">
      <alignment horizontal="left" vertical="center" wrapText="1"/>
    </xf>
    <xf numFmtId="0" fontId="3" fillId="5" borderId="1" xfId="97" applyFill="1" applyBorder="1" applyProtection="1"/>
    <xf numFmtId="0" fontId="16" fillId="0" borderId="1" xfId="102" applyFont="1" applyBorder="1" applyAlignment="1" applyProtection="1">
      <alignment vertical="center" wrapText="1"/>
    </xf>
    <xf numFmtId="0" fontId="16" fillId="0" borderId="1" xfId="102" applyFont="1" applyBorder="1" applyAlignment="1" applyProtection="1">
      <alignment horizontal="left" vertical="center" wrapText="1"/>
    </xf>
    <xf numFmtId="0" fontId="6" fillId="0" borderId="1" xfId="102" applyFont="1" applyBorder="1" applyAlignment="1" applyProtection="1">
      <alignment horizontal="right" vertical="center" wrapText="1"/>
    </xf>
    <xf numFmtId="0" fontId="14" fillId="0" borderId="1" xfId="102" applyFont="1" applyBorder="1" applyAlignment="1" applyProtection="1">
      <alignment horizontal="left" vertical="center" wrapText="1"/>
    </xf>
    <xf numFmtId="0" fontId="16" fillId="0" borderId="1" xfId="102" applyFont="1" applyBorder="1" applyAlignment="1" applyProtection="1">
      <alignment horizontal="right" vertical="center" wrapText="1"/>
    </xf>
    <xf numFmtId="0" fontId="10" fillId="0" borderId="6" xfId="102" applyFont="1" applyFill="1" applyBorder="1" applyAlignment="1" applyProtection="1">
      <alignment horizontal="left" vertical="top"/>
    </xf>
    <xf numFmtId="0" fontId="3" fillId="0" borderId="0" xfId="102" applyFont="1" applyProtection="1"/>
    <xf numFmtId="0" fontId="3" fillId="5" borderId="0" xfId="102" applyFill="1" applyAlignment="1" applyProtection="1">
      <alignment vertical="center"/>
    </xf>
    <xf numFmtId="0" fontId="9" fillId="0" borderId="0" xfId="102" applyFont="1" applyAlignment="1" applyProtection="1">
      <alignment vertical="center"/>
    </xf>
    <xf numFmtId="0" fontId="7" fillId="0" borderId="0" xfId="102" applyFont="1" applyFill="1" applyBorder="1" applyAlignment="1" applyProtection="1">
      <alignment vertical="center" wrapText="1"/>
    </xf>
    <xf numFmtId="0" fontId="10" fillId="0" borderId="0" xfId="102" applyFont="1" applyFill="1" applyBorder="1" applyAlignment="1" applyProtection="1">
      <alignment vertical="center" wrapText="1"/>
    </xf>
    <xf numFmtId="0" fontId="10" fillId="0" borderId="0" xfId="101" applyFont="1" applyFill="1" applyBorder="1" applyAlignment="1" applyProtection="1">
      <alignment vertical="top" wrapText="1"/>
    </xf>
    <xf numFmtId="0" fontId="3" fillId="0" borderId="0" xfId="101" applyFont="1" applyProtection="1"/>
    <xf numFmtId="0" fontId="10" fillId="0" borderId="0" xfId="101" applyFont="1" applyFill="1" applyBorder="1" applyAlignment="1" applyProtection="1">
      <alignment horizontal="left" vertical="top" wrapText="1"/>
    </xf>
    <xf numFmtId="0" fontId="9" fillId="0" borderId="1" xfId="97" applyFont="1" applyBorder="1" applyAlignment="1" applyProtection="1">
      <alignment vertical="center" wrapText="1"/>
    </xf>
    <xf numFmtId="0" fontId="0" fillId="5" borderId="1" xfId="0" applyFill="1" applyBorder="1" applyAlignment="1" applyProtection="1">
      <alignment horizontal="left" vertical="center" wrapText="1"/>
    </xf>
    <xf numFmtId="0" fontId="0" fillId="0" borderId="0" xfId="0" applyFill="1" applyAlignment="1" applyProtection="1">
      <alignment horizontal="center"/>
    </xf>
    <xf numFmtId="0" fontId="1" fillId="2" borderId="0" xfId="100" applyFont="1" applyFill="1" applyAlignment="1" applyProtection="1"/>
    <xf numFmtId="0" fontId="12" fillId="0" borderId="0" xfId="99" applyFont="1" applyFill="1" applyAlignment="1" applyProtection="1">
      <alignment horizontal="right" vertical="center"/>
    </xf>
    <xf numFmtId="0" fontId="12" fillId="0" borderId="0" xfId="99" applyFont="1" applyFill="1" applyAlignment="1" applyProtection="1">
      <alignment horizontal="left" vertical="center" wrapText="1"/>
    </xf>
    <xf numFmtId="0" fontId="2" fillId="2" borderId="0" xfId="100" applyFont="1" applyFill="1" applyProtection="1"/>
    <xf numFmtId="0" fontId="1" fillId="0" borderId="0" xfId="100" applyFont="1" applyFill="1" applyProtection="1"/>
    <xf numFmtId="0" fontId="2" fillId="3" borderId="0" xfId="100" applyFont="1" applyFill="1" applyProtection="1"/>
    <xf numFmtId="0" fontId="12" fillId="0" borderId="0" xfId="100" applyFont="1" applyProtection="1"/>
    <xf numFmtId="0" fontId="1" fillId="0" borderId="0" xfId="99" applyFont="1" applyAlignment="1" applyProtection="1">
      <alignment horizontal="right" vertical="center"/>
    </xf>
    <xf numFmtId="0" fontId="1" fillId="0" borderId="0" xfId="99" applyFont="1" applyFill="1" applyAlignment="1" applyProtection="1">
      <alignment vertical="center" wrapText="1"/>
    </xf>
    <xf numFmtId="0" fontId="12" fillId="12" borderId="1" xfId="100" applyFont="1" applyFill="1" applyBorder="1" applyAlignment="1" applyProtection="1">
      <alignment horizontal="center" vertical="center"/>
    </xf>
    <xf numFmtId="0" fontId="12" fillId="12" borderId="1" xfId="100" applyFont="1" applyFill="1" applyBorder="1" applyAlignment="1" applyProtection="1">
      <alignment vertical="center"/>
    </xf>
    <xf numFmtId="0" fontId="12" fillId="0" borderId="1" xfId="99" applyFont="1" applyFill="1" applyBorder="1" applyAlignment="1" applyProtection="1">
      <alignment horizontal="center" vertical="center" wrapText="1"/>
    </xf>
    <xf numFmtId="0" fontId="2" fillId="0" borderId="1" xfId="100" applyFont="1" applyBorder="1" applyAlignment="1" applyProtection="1">
      <alignment horizontal="center" vertical="center"/>
    </xf>
    <xf numFmtId="0" fontId="2" fillId="0" borderId="1" xfId="100" applyFont="1" applyBorder="1" applyAlignment="1" applyProtection="1">
      <alignment vertical="center" wrapText="1"/>
    </xf>
    <xf numFmtId="0" fontId="2" fillId="0" borderId="1" xfId="99" applyFont="1" applyFill="1" applyBorder="1" applyAlignment="1" applyProtection="1">
      <alignment horizontal="center" vertical="center"/>
    </xf>
    <xf numFmtId="0" fontId="3" fillId="0" borderId="1" xfId="96" applyBorder="1" applyAlignment="1" applyProtection="1">
      <alignment vertical="top"/>
    </xf>
    <xf numFmtId="0" fontId="3" fillId="5" borderId="1" xfId="96" applyFill="1" applyBorder="1" applyAlignment="1" applyProtection="1">
      <alignment vertical="top"/>
    </xf>
    <xf numFmtId="0" fontId="3" fillId="0" borderId="1" xfId="96" applyFill="1" applyBorder="1" applyAlignment="1" applyProtection="1">
      <alignment vertical="top" wrapText="1"/>
    </xf>
    <xf numFmtId="0" fontId="3" fillId="0" borderId="1" xfId="96" applyFill="1" applyBorder="1" applyAlignment="1" applyProtection="1">
      <alignment vertical="top"/>
    </xf>
    <xf numFmtId="0" fontId="2" fillId="0" borderId="1" xfId="100" applyFont="1" applyFill="1" applyBorder="1" applyAlignment="1" applyProtection="1">
      <alignment wrapText="1"/>
    </xf>
    <xf numFmtId="0" fontId="3" fillId="5" borderId="1" xfId="96" applyFont="1" applyFill="1" applyBorder="1" applyAlignment="1" applyProtection="1">
      <alignment vertical="top" wrapText="1"/>
    </xf>
    <xf numFmtId="0" fontId="2" fillId="0" borderId="1" xfId="100" applyFont="1" applyBorder="1" applyAlignment="1" applyProtection="1">
      <alignment vertical="center"/>
    </xf>
    <xf numFmtId="0" fontId="2" fillId="0" borderId="1" xfId="100" applyFont="1" applyBorder="1" applyAlignment="1" applyProtection="1">
      <alignment horizontal="right" vertical="center"/>
    </xf>
    <xf numFmtId="0" fontId="2" fillId="0" borderId="1" xfId="100" applyFont="1" applyBorder="1" applyAlignment="1" applyProtection="1">
      <alignment wrapText="1"/>
    </xf>
    <xf numFmtId="0" fontId="2" fillId="0" borderId="1" xfId="100" applyFont="1" applyBorder="1" applyProtection="1"/>
    <xf numFmtId="0" fontId="20" fillId="0" borderId="6" xfId="100" applyFont="1" applyFill="1" applyBorder="1" applyAlignment="1" applyProtection="1">
      <alignment horizontal="left" vertical="top"/>
    </xf>
    <xf numFmtId="0" fontId="3" fillId="0" borderId="0" xfId="100" applyProtection="1"/>
    <xf numFmtId="0" fontId="3" fillId="0" borderId="0" xfId="100" applyFill="1" applyAlignment="1" applyProtection="1">
      <alignment horizontal="center"/>
    </xf>
    <xf numFmtId="0" fontId="3" fillId="5" borderId="0" xfId="100" applyFill="1" applyProtection="1"/>
    <xf numFmtId="0" fontId="9" fillId="0" borderId="0" xfId="100" applyFont="1" applyAlignment="1" applyProtection="1">
      <alignment vertical="center"/>
    </xf>
    <xf numFmtId="0" fontId="9" fillId="0" borderId="0" xfId="100" applyFont="1" applyFill="1" applyAlignment="1" applyProtection="1">
      <alignment horizontal="center" vertical="center"/>
    </xf>
    <xf numFmtId="0" fontId="1" fillId="3" borderId="0" xfId="100" applyFont="1" applyFill="1" applyAlignment="1" applyProtection="1">
      <alignment horizontal="center"/>
    </xf>
    <xf numFmtId="0" fontId="2" fillId="0" borderId="1" xfId="100" applyFont="1" applyFill="1" applyBorder="1" applyProtection="1"/>
    <xf numFmtId="0" fontId="11" fillId="6" borderId="1" xfId="0" applyFont="1" applyFill="1" applyBorder="1" applyAlignment="1" applyProtection="1">
      <alignment horizontal="center" vertical="center" wrapText="1"/>
    </xf>
    <xf numFmtId="0" fontId="3" fillId="5" borderId="1" xfId="96" applyFill="1" applyBorder="1" applyAlignment="1" applyProtection="1">
      <alignment vertical="top" wrapText="1"/>
    </xf>
    <xf numFmtId="0" fontId="1" fillId="2" borderId="0" xfId="57" applyFont="1" applyFill="1" applyAlignment="1" applyProtection="1"/>
    <xf numFmtId="0" fontId="3" fillId="2" borderId="0" xfId="57" applyFill="1" applyAlignment="1" applyProtection="1"/>
    <xf numFmtId="0" fontId="1" fillId="0" borderId="0" xfId="57" applyFont="1" applyFill="1" applyAlignment="1" applyProtection="1"/>
    <xf numFmtId="0" fontId="3" fillId="0" borderId="0" xfId="57" applyFill="1" applyAlignment="1" applyProtection="1"/>
    <xf numFmtId="0" fontId="3" fillId="0" borderId="0" xfId="57" applyAlignment="1" applyProtection="1"/>
    <xf numFmtId="0" fontId="4" fillId="0" borderId="0" xfId="57" applyFont="1" applyAlignment="1" applyProtection="1">
      <alignment vertical="center"/>
    </xf>
    <xf numFmtId="0" fontId="3" fillId="0" borderId="0" xfId="57" applyAlignment="1" applyProtection="1">
      <alignment vertical="center"/>
    </xf>
    <xf numFmtId="0" fontId="5" fillId="4" borderId="1" xfId="57" applyFont="1" applyFill="1" applyBorder="1" applyAlignment="1" applyProtection="1">
      <alignment vertical="center"/>
    </xf>
    <xf numFmtId="0" fontId="5" fillId="4" borderId="2" xfId="57" applyFont="1" applyFill="1" applyBorder="1" applyAlignment="1" applyProtection="1">
      <alignment vertical="center" wrapText="1"/>
    </xf>
    <xf numFmtId="0" fontId="2" fillId="0" borderId="1" xfId="100" applyFont="1" applyFill="1" applyBorder="1" applyAlignment="1" applyProtection="1">
      <alignment vertical="center" wrapText="1"/>
    </xf>
    <xf numFmtId="0" fontId="21" fillId="0" borderId="1" xfId="98" applyFont="1" applyFill="1" applyBorder="1" applyAlignment="1" applyProtection="1">
      <alignment horizontal="center" vertical="center"/>
    </xf>
    <xf numFmtId="177" fontId="12" fillId="0" borderId="1" xfId="98" applyNumberFormat="1" applyFont="1" applyFill="1" applyBorder="1" applyAlignment="1" applyProtection="1">
      <alignment horizontal="center" vertical="center"/>
    </xf>
    <xf numFmtId="0" fontId="6" fillId="0" borderId="1" xfId="57" applyFont="1" applyBorder="1" applyAlignment="1" applyProtection="1">
      <alignment horizontal="right" vertical="center"/>
    </xf>
    <xf numFmtId="0" fontId="6" fillId="0" borderId="2" xfId="57" applyFont="1" applyBorder="1" applyAlignment="1" applyProtection="1">
      <alignment vertical="center" wrapText="1"/>
    </xf>
    <xf numFmtId="0" fontId="10" fillId="0" borderId="12" xfId="57" applyFont="1" applyFill="1" applyBorder="1" applyAlignment="1" applyProtection="1">
      <alignment horizontal="left" vertical="top"/>
    </xf>
    <xf numFmtId="0" fontId="15" fillId="0" borderId="1" xfId="0" applyFont="1" applyFill="1" applyBorder="1" applyAlignment="1" applyProtection="1">
      <alignment horizontal="left" vertical="center" wrapText="1"/>
    </xf>
    <xf numFmtId="1" fontId="0" fillId="0" borderId="1" xfId="1" applyNumberFormat="1" applyFont="1" applyFill="1" applyBorder="1" applyAlignment="1" applyProtection="1">
      <alignment horizontal="center" vertical="center"/>
      <protection locked="0"/>
    </xf>
    <xf numFmtId="0" fontId="0" fillId="0" borderId="1" xfId="0" applyFill="1" applyBorder="1" applyAlignment="1" applyProtection="1">
      <alignment vertical="center" wrapText="1"/>
      <protection locked="0"/>
    </xf>
    <xf numFmtId="177" fontId="0" fillId="10" borderId="1" xfId="1" applyNumberFormat="1" applyFont="1" applyFill="1" applyBorder="1" applyAlignment="1" applyProtection="1">
      <alignment vertical="center"/>
    </xf>
    <xf numFmtId="177" fontId="0" fillId="0" borderId="1" xfId="1" applyNumberFormat="1" applyFont="1" applyBorder="1" applyAlignment="1" applyProtection="1">
      <alignment vertical="center"/>
    </xf>
    <xf numFmtId="0" fontId="1" fillId="0" borderId="0" xfId="0" applyFont="1" applyAlignment="1" applyProtection="1">
      <alignment vertical="center"/>
    </xf>
    <xf numFmtId="0" fontId="0" fillId="0" borderId="0" xfId="0" applyAlignment="1" applyProtection="1">
      <alignment horizontal="center"/>
    </xf>
    <xf numFmtId="0" fontId="12" fillId="5" borderId="13" xfId="0" applyFont="1" applyFill="1" applyBorder="1" applyAlignment="1" applyProtection="1">
      <alignment vertical="center"/>
    </xf>
    <xf numFmtId="0" fontId="1" fillId="5" borderId="14" xfId="0" applyFont="1" applyFill="1" applyBorder="1" applyAlignment="1" applyProtection="1">
      <alignment horizontal="center" vertical="center" wrapText="1"/>
    </xf>
    <xf numFmtId="0" fontId="12" fillId="5" borderId="15" xfId="0" applyFont="1" applyFill="1" applyBorder="1" applyAlignment="1" applyProtection="1">
      <alignment horizontal="center" vertical="center" wrapText="1"/>
    </xf>
    <xf numFmtId="0" fontId="1" fillId="5" borderId="15" xfId="0" applyFont="1" applyFill="1" applyBorder="1" applyAlignment="1" applyProtection="1">
      <alignment horizontal="center" vertical="center" wrapText="1"/>
    </xf>
    <xf numFmtId="0" fontId="1" fillId="5" borderId="16" xfId="0" applyFont="1" applyFill="1" applyBorder="1" applyAlignment="1" applyProtection="1">
      <alignment horizontal="center" vertical="center" wrapText="1"/>
    </xf>
    <xf numFmtId="0" fontId="0" fillId="13" borderId="17" xfId="0" applyFill="1" applyBorder="1" applyAlignment="1" applyProtection="1">
      <alignment vertical="center" wrapText="1"/>
    </xf>
    <xf numFmtId="178" fontId="0" fillId="0" borderId="1" xfId="1" applyNumberFormat="1" applyFont="1" applyBorder="1" applyAlignment="1" applyProtection="1">
      <alignment horizontal="center" vertical="center"/>
      <protection hidden="1"/>
    </xf>
    <xf numFmtId="179" fontId="0" fillId="0" borderId="1" xfId="1" applyNumberFormat="1" applyFont="1" applyFill="1" applyBorder="1" applyAlignment="1" applyProtection="1">
      <alignment horizontal="center" vertical="center"/>
      <protection hidden="1"/>
    </xf>
    <xf numFmtId="180" fontId="0" fillId="0" borderId="18" xfId="1" applyNumberFormat="1" applyFont="1" applyBorder="1" applyAlignment="1" applyProtection="1">
      <alignment horizontal="center" vertical="center"/>
      <protection hidden="1"/>
    </xf>
    <xf numFmtId="0" fontId="0" fillId="14" borderId="17" xfId="0" applyFill="1" applyBorder="1" applyAlignment="1" applyProtection="1">
      <alignment vertical="center" wrapText="1"/>
    </xf>
    <xf numFmtId="0" fontId="0" fillId="6" borderId="17" xfId="0" applyFill="1" applyBorder="1" applyAlignment="1" applyProtection="1">
      <alignment vertical="center" wrapText="1"/>
    </xf>
    <xf numFmtId="180" fontId="0" fillId="0" borderId="19" xfId="1" applyNumberFormat="1" applyFont="1" applyBorder="1" applyAlignment="1" applyProtection="1">
      <alignment horizontal="center" vertical="center"/>
      <protection hidden="1"/>
    </xf>
    <xf numFmtId="0" fontId="22" fillId="15" borderId="20" xfId="0" applyFont="1" applyFill="1" applyBorder="1" applyAlignment="1" applyProtection="1">
      <alignment vertical="center"/>
    </xf>
    <xf numFmtId="178" fontId="22" fillId="15" borderId="21" xfId="1" applyNumberFormat="1" applyFont="1" applyFill="1" applyBorder="1" applyAlignment="1" applyProtection="1">
      <alignment horizontal="center" vertical="center"/>
      <protection hidden="1"/>
    </xf>
    <xf numFmtId="179" fontId="22" fillId="15" borderId="21" xfId="1" applyNumberFormat="1" applyFont="1" applyFill="1" applyBorder="1" applyAlignment="1" applyProtection="1">
      <alignment horizontal="center" vertical="center"/>
      <protection hidden="1"/>
    </xf>
    <xf numFmtId="178" fontId="22" fillId="15" borderId="22" xfId="1" applyNumberFormat="1" applyFont="1" applyFill="1" applyBorder="1" applyAlignment="1" applyProtection="1">
      <alignment horizontal="center" vertical="center"/>
      <protection hidden="1"/>
    </xf>
    <xf numFmtId="180" fontId="11" fillId="0" borderId="23" xfId="1" applyNumberFormat="1" applyFont="1" applyBorder="1" applyAlignment="1" applyProtection="1">
      <alignment horizontal="center" vertical="center"/>
      <protection hidden="1"/>
    </xf>
    <xf numFmtId="0" fontId="1" fillId="0" borderId="23" xfId="0" applyFont="1" applyBorder="1" applyAlignment="1" applyProtection="1">
      <alignment horizontal="center" wrapText="1"/>
    </xf>
    <xf numFmtId="0" fontId="0" fillId="0" borderId="0" xfId="0" applyBorder="1"/>
    <xf numFmtId="0" fontId="0" fillId="0" borderId="24" xfId="0" applyBorder="1"/>
    <xf numFmtId="0" fontId="12" fillId="0" borderId="25" xfId="0" applyFont="1" applyBorder="1"/>
    <xf numFmtId="0" fontId="12" fillId="0" borderId="25" xfId="0" applyFont="1" applyBorder="1" applyAlignment="1">
      <alignment horizontal="left"/>
    </xf>
    <xf numFmtId="0" fontId="12" fillId="0" borderId="0" xfId="0" applyFont="1" applyBorder="1" applyAlignment="1">
      <alignment horizontal="center"/>
    </xf>
    <xf numFmtId="0" fontId="12" fillId="5" borderId="26" xfId="0" applyFont="1" applyFill="1" applyBorder="1" applyAlignment="1">
      <alignment horizontal="center" vertical="center" wrapText="1"/>
    </xf>
    <xf numFmtId="0" fontId="12" fillId="5" borderId="27" xfId="0" applyFont="1" applyFill="1" applyBorder="1" applyAlignment="1">
      <alignment vertical="center" wrapText="1"/>
    </xf>
    <xf numFmtId="0" fontId="2" fillId="0" borderId="28" xfId="0" applyFont="1" applyBorder="1" applyAlignment="1">
      <alignment horizontal="center" vertical="center"/>
    </xf>
    <xf numFmtId="0" fontId="0" fillId="0" borderId="24" xfId="0" applyBorder="1" applyAlignment="1">
      <alignment vertical="center"/>
    </xf>
    <xf numFmtId="0" fontId="0" fillId="0" borderId="16" xfId="0" applyBorder="1" applyAlignment="1">
      <alignment vertical="center" wrapText="1"/>
    </xf>
    <xf numFmtId="0" fontId="21" fillId="13" borderId="29" xfId="0" applyFont="1" applyFill="1" applyBorder="1" applyAlignment="1">
      <alignment horizontal="center" vertical="center" wrapText="1"/>
    </xf>
    <xf numFmtId="0" fontId="0" fillId="13" borderId="30" xfId="0" applyFill="1" applyBorder="1" applyAlignment="1">
      <alignment vertical="center" wrapText="1"/>
    </xf>
    <xf numFmtId="0" fontId="0" fillId="0" borderId="31" xfId="0" applyBorder="1" applyAlignment="1">
      <alignment horizontal="center" vertical="center"/>
    </xf>
    <xf numFmtId="0" fontId="0" fillId="0" borderId="1" xfId="0" applyBorder="1" applyAlignment="1">
      <alignment vertical="center"/>
    </xf>
    <xf numFmtId="0" fontId="0" fillId="0" borderId="18" xfId="0" applyBorder="1" applyAlignment="1">
      <alignment vertical="center" wrapText="1"/>
    </xf>
    <xf numFmtId="0" fontId="21" fillId="14" borderId="31" xfId="0" applyFont="1" applyFill="1" applyBorder="1" applyAlignment="1">
      <alignment horizontal="center" vertical="center" wrapText="1"/>
    </xf>
    <xf numFmtId="0" fontId="0" fillId="14" borderId="18" xfId="0" applyFill="1" applyBorder="1" applyAlignment="1">
      <alignment vertical="center" wrapText="1"/>
    </xf>
    <xf numFmtId="0" fontId="0" fillId="0" borderId="1" xfId="0" applyBorder="1" applyAlignment="1">
      <alignment vertical="center" wrapText="1"/>
    </xf>
    <xf numFmtId="0" fontId="0" fillId="0" borderId="32" xfId="0" applyBorder="1" applyAlignment="1">
      <alignment horizontal="center" vertical="center"/>
    </xf>
    <xf numFmtId="0" fontId="0" fillId="0" borderId="21" xfId="0" applyBorder="1" applyAlignment="1">
      <alignment vertical="center"/>
    </xf>
    <xf numFmtId="0" fontId="0" fillId="0" borderId="33" xfId="0" applyBorder="1" applyAlignment="1">
      <alignment vertical="center" wrapText="1"/>
    </xf>
    <xf numFmtId="0" fontId="0" fillId="0" borderId="0" xfId="0" applyAlignment="1">
      <alignment horizontal="right"/>
    </xf>
    <xf numFmtId="0" fontId="0" fillId="0" borderId="0" xfId="0" applyAlignment="1">
      <alignment horizontal="left"/>
    </xf>
    <xf numFmtId="0" fontId="21" fillId="6" borderId="31" xfId="0" applyFont="1" applyFill="1" applyBorder="1" applyAlignment="1">
      <alignment horizontal="center" vertical="center" wrapText="1"/>
    </xf>
    <xf numFmtId="0" fontId="0" fillId="6" borderId="18" xfId="0" applyFill="1" applyBorder="1" applyAlignment="1">
      <alignment vertical="center" wrapText="1"/>
    </xf>
    <xf numFmtId="0" fontId="22" fillId="15" borderId="34" xfId="0" applyFont="1" applyFill="1" applyBorder="1" applyAlignment="1">
      <alignment horizontal="center" vertical="center" wrapText="1"/>
    </xf>
    <xf numFmtId="0" fontId="22" fillId="15" borderId="33" xfId="0" applyFont="1" applyFill="1" applyBorder="1" applyAlignment="1">
      <alignment vertical="center" wrapText="1"/>
    </xf>
    <xf numFmtId="0" fontId="12" fillId="0" borderId="0" xfId="0" applyFont="1" applyBorder="1"/>
    <xf numFmtId="0" fontId="23" fillId="0" borderId="0" xfId="0" applyFont="1" applyAlignment="1">
      <alignment vertical="center" wrapText="1"/>
    </xf>
    <xf numFmtId="0" fontId="0" fillId="0" borderId="0" xfId="0" applyBorder="1" applyAlignment="1">
      <alignment wrapText="1"/>
    </xf>
    <xf numFmtId="0" fontId="10" fillId="0" borderId="6" xfId="48" applyFont="1" applyFill="1" applyBorder="1" applyAlignment="1" applyProtection="1" quotePrefix="1">
      <alignment horizontal="left" vertical="top"/>
    </xf>
  </cellXfs>
  <cellStyles count="103">
    <cellStyle name="Normal" xfId="0" builtinId="0"/>
    <cellStyle name="Comma" xfId="1" builtinId="3"/>
    <cellStyle name="Currency" xfId="2" builtinId="4"/>
    <cellStyle name="Percent" xfId="3" builtinId="5"/>
    <cellStyle name="Comma [0]" xfId="4" builtinId="6"/>
    <cellStyle name="Currency [0]" xfId="5" builtinId="7"/>
    <cellStyle name="Note" xfId="6" builtinId="10"/>
    <cellStyle name="Warning Text" xfId="7" builtinId="11"/>
    <cellStyle name="Title" xfId="8" builtinId="15"/>
    <cellStyle name="CExplanatory Text" xfId="9" builtinId="53"/>
    <cellStyle name="Heading 1" xfId="10" builtinId="16"/>
    <cellStyle name="Heading 2" xfId="11" builtinId="17"/>
    <cellStyle name="Heading 3" xfId="12" builtinId="18"/>
    <cellStyle name="Heading 4" xfId="13" builtinId="19"/>
    <cellStyle name="Input" xfId="14" builtinId="20"/>
    <cellStyle name="Output" xfId="15" builtinId="21"/>
    <cellStyle name="Calculation" xfId="16" builtinId="22"/>
    <cellStyle name="Check Cell" xfId="17" builtinId="23"/>
    <cellStyle name="Linked Cell" xfId="18" builtinId="24"/>
    <cellStyle name="Total" xfId="19" builtinId="25"/>
    <cellStyle name="Good" xfId="20" builtinId="26"/>
    <cellStyle name="Bad" xfId="21" builtinId="27"/>
    <cellStyle name="Neutral" xfId="22" builtinId="28"/>
    <cellStyle name="Accent1" xfId="23" builtinId="29"/>
    <cellStyle name="20% - Accent1" xfId="24" builtinId="30"/>
    <cellStyle name="40% - Accent1" xfId="25" builtinId="31"/>
    <cellStyle name="60% - Accent1" xfId="26" builtinId="32"/>
    <cellStyle name="Accent2" xfId="27" builtinId="33"/>
    <cellStyle name="20% - Accent2" xfId="28" builtinId="34"/>
    <cellStyle name="40% - Accent2" xfId="29" builtinId="35"/>
    <cellStyle name="60% - Accent2" xfId="30" builtinId="36"/>
    <cellStyle name="Accent3" xfId="31" builtinId="37"/>
    <cellStyle name="20% - Accent3" xfId="32" builtinId="38"/>
    <cellStyle name="40% - Accent3" xfId="33" builtinId="39"/>
    <cellStyle name="60% - Accent3" xfId="34" builtinId="40"/>
    <cellStyle name="Accent4" xfId="35" builtinId="41"/>
    <cellStyle name="20% - Accent4" xfId="36" builtinId="42"/>
    <cellStyle name="40% - Accent4" xfId="37" builtinId="43"/>
    <cellStyle name="60% - Accent4" xfId="38" builtinId="44"/>
    <cellStyle name="Accent5" xfId="39" builtinId="45"/>
    <cellStyle name="20% - Accent5" xfId="40" builtinId="46"/>
    <cellStyle name="40% - Accent5" xfId="41" builtinId="47"/>
    <cellStyle name="60% - Accent5" xfId="42" builtinId="48"/>
    <cellStyle name="Accent6" xfId="43" builtinId="49"/>
    <cellStyle name="20% - Accent6" xfId="44" builtinId="50"/>
    <cellStyle name="40% - Accent6" xfId="45" builtinId="51"/>
    <cellStyle name="60% - Accent6" xfId="46" builtinId="52"/>
    <cellStyle name="Normal 10" xfId="47"/>
    <cellStyle name="Normal 11" xfId="48"/>
    <cellStyle name="Normal 12" xfId="49"/>
    <cellStyle name="Normal 13" xfId="50"/>
    <cellStyle name="Normal 14" xfId="51"/>
    <cellStyle name="Normal 15" xfId="52"/>
    <cellStyle name="Normal 16" xfId="53"/>
    <cellStyle name="Normal 17" xfId="54"/>
    <cellStyle name="Normal 18" xfId="55"/>
    <cellStyle name="Normal 19" xfId="56"/>
    <cellStyle name="Normal 2" xfId="57"/>
    <cellStyle name="Normal 2 10" xfId="58"/>
    <cellStyle name="Normal 2 11" xfId="59"/>
    <cellStyle name="Normal 2 12" xfId="60"/>
    <cellStyle name="Normal 2 13" xfId="61"/>
    <cellStyle name="Normal 2 14" xfId="62"/>
    <cellStyle name="Normal 2 15" xfId="63"/>
    <cellStyle name="Normal 2 16" xfId="64"/>
    <cellStyle name="Normal 2 17" xfId="65"/>
    <cellStyle name="Normal 2 18" xfId="66"/>
    <cellStyle name="Normal 2 19" xfId="67"/>
    <cellStyle name="Normal 2 2" xfId="68"/>
    <cellStyle name="Normal 2 20" xfId="69"/>
    <cellStyle name="Normal 2 21" xfId="70"/>
    <cellStyle name="Normal 2 22" xfId="71"/>
    <cellStyle name="Normal 2 23" xfId="72"/>
    <cellStyle name="Normal 2 24" xfId="73"/>
    <cellStyle name="Normal 2 25" xfId="74"/>
    <cellStyle name="Normal 2 26" xfId="75"/>
    <cellStyle name="Normal 2 27" xfId="76"/>
    <cellStyle name="Normal 2 28" xfId="77"/>
    <cellStyle name="Normal 2 29" xfId="78"/>
    <cellStyle name="Normal 2 3" xfId="79"/>
    <cellStyle name="Normal 2 30" xfId="80"/>
    <cellStyle name="Normal 2 4" xfId="81"/>
    <cellStyle name="Normal 2 5" xfId="82"/>
    <cellStyle name="Normal 2 6" xfId="83"/>
    <cellStyle name="Normal 2 7" xfId="84"/>
    <cellStyle name="Normal 2 8" xfId="85"/>
    <cellStyle name="Normal 2 9" xfId="86"/>
    <cellStyle name="Normal 20" xfId="87"/>
    <cellStyle name="Normal 22" xfId="88"/>
    <cellStyle name="Normal 23" xfId="89"/>
    <cellStyle name="Normal 24" xfId="90"/>
    <cellStyle name="Normal 25" xfId="91"/>
    <cellStyle name="Normal 26" xfId="92"/>
    <cellStyle name="Normal 27" xfId="93"/>
    <cellStyle name="Normal 28" xfId="94"/>
    <cellStyle name="Normal 29" xfId="95"/>
    <cellStyle name="Normal 3" xfId="96"/>
    <cellStyle name="Normal 30" xfId="97"/>
    <cellStyle name="Normal 31" xfId="98"/>
    <cellStyle name="Normal 4" xfId="99"/>
    <cellStyle name="Normal 5" xfId="100"/>
    <cellStyle name="Normal 7" xfId="101"/>
    <cellStyle name="Normal 8" xfId="102"/>
  </cellStyles>
  <dxfs count="10">
    <dxf>
      <fill>
        <patternFill patternType="solid">
          <bgColor theme="9" tint="0.799981688894314"/>
        </patternFill>
      </fill>
    </dxf>
    <dxf>
      <fill>
        <patternFill patternType="solid">
          <bgColor theme="9" tint="0.599963377788629"/>
        </patternFill>
      </fill>
    </dxf>
    <dxf>
      <fill>
        <patternFill patternType="solid">
          <bgColor theme="9" tint="0.399945066682943"/>
        </patternFill>
      </fill>
    </dxf>
    <dxf>
      <fill>
        <patternFill patternType="solid">
          <bgColor theme="7" tint="0.399945066682943"/>
        </patternFill>
      </fill>
    </dxf>
    <dxf>
      <fill>
        <patternFill patternType="solid">
          <bgColor theme="5" tint="0.399945066682943"/>
        </patternFill>
      </fill>
    </dxf>
    <dxf>
      <font>
        <color auto="1"/>
      </font>
      <fill>
        <patternFill patternType="solid">
          <bgColor rgb="FFFF0000"/>
        </patternFill>
      </fill>
    </dxf>
    <dxf>
      <font>
        <color rgb="FF9C0006"/>
      </font>
    </dxf>
    <dxf>
      <fill>
        <patternFill patternType="solid">
          <bgColor rgb="FFFFFF66"/>
        </patternFill>
      </fill>
    </dxf>
    <dxf>
      <fill>
        <patternFill patternType="solid">
          <bgColor rgb="FF00B0F0"/>
        </patternFill>
      </fill>
    </dxf>
    <dxf>
      <fill>
        <patternFill patternType="solid">
          <bgColor theme="6" tint="0.399945066682943"/>
        </patternFill>
      </fill>
    </dxf>
  </dxfs>
  <tableStyles count="0" defaultTableStyle="TableStyleMedium2" defaultPivotStyle="PivotStyleLight16"/>
  <colors>
    <mruColors>
      <color rgb="00FFFF6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sharedStrings" Target="sharedStrings.xml"/><Relationship Id="rId17" Type="http://schemas.openxmlformats.org/officeDocument/2006/relationships/theme" Target="theme/theme1.xml"/><Relationship Id="rId16" Type="http://schemas.openxmlformats.org/officeDocument/2006/relationships/externalLink" Target="externalLinks/externalLink1.xml"/><Relationship Id="rId15" Type="http://schemas.openxmlformats.org/officeDocument/2006/relationships/customXml" Target="../customXml/item1.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file:///C:\Users\HP\AppData\Local\Microsoft\Windows\Temporary Internet Files\Content.Outlook\Q42XVV9F\20th Sep meeting\Trust 150.calculation dummy sheet.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Audit scoring"/>
      <sheetName val="Final Scores"/>
      <sheetName val="A. Regulatory Compliance"/>
      <sheetName val="Annexure A"/>
      <sheetName val="Annexure B"/>
      <sheetName val="B. P&amp;S - 1. Sustainability"/>
      <sheetName val="B. P&amp;S - 2. HR Practices"/>
      <sheetName val="B. P&amp;S - 3. Communication"/>
      <sheetName val="B. P&amp;S - 4. Goods &amp; Services"/>
      <sheetName val="B. P&amp;S - 5. T&amp;C of sale"/>
      <sheetName val="B. P&amp;S - 6. Transaction &amp; Accou"/>
      <sheetName val="B. P&amp;S - 7. IT Ecosystem"/>
      <sheetName val="C1.CC-Cus ser,feedback.... "/>
      <sheetName val="C2.CC-Cus data, safety..."/>
    </sheetNames>
    <sheetDataSet>
      <sheetData sheetId="0">
        <row r="3">
          <cell r="F3" t="str">
            <v>Standard Heading</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8"/>
  <sheetViews>
    <sheetView tabSelected="1" workbookViewId="0">
      <selection activeCell="C8" sqref="C8"/>
    </sheetView>
  </sheetViews>
  <sheetFormatPr defaultColWidth="9" defaultRowHeight="15" outlineLevelCol="5"/>
  <cols>
    <col min="1" max="1" width="8.71428571428571" customWidth="1"/>
    <col min="2" max="2" width="18.5714285714286" customWidth="1"/>
    <col min="3" max="3" width="67.2857142857143" customWidth="1"/>
    <col min="4" max="4" width="4.57142857142857" customWidth="1"/>
    <col min="5" max="5" width="13.2857142857143" customWidth="1"/>
    <col min="6" max="6" width="63.4285714285714" customWidth="1"/>
    <col min="8" max="8" width="18.7142857142857" customWidth="1"/>
    <col min="9" max="9" width="33.7142857142857" customWidth="1"/>
    <col min="254" max="254" width="14.5714285714286" customWidth="1"/>
    <col min="255" max="255" width="31.5714285714286" customWidth="1"/>
    <col min="256" max="256" width="2.57142857142857" customWidth="1"/>
    <col min="257" max="257" width="16.7142857142857" customWidth="1"/>
    <col min="258" max="258" width="17.2857142857143" customWidth="1"/>
    <col min="259" max="259" width="45.7142857142857" customWidth="1"/>
    <col min="510" max="510" width="14.5714285714286" customWidth="1"/>
    <col min="511" max="511" width="31.5714285714286" customWidth="1"/>
    <col min="512" max="512" width="2.57142857142857" customWidth="1"/>
    <col min="513" max="513" width="16.7142857142857" customWidth="1"/>
    <col min="514" max="514" width="17.2857142857143" customWidth="1"/>
    <col min="515" max="515" width="45.7142857142857" customWidth="1"/>
    <col min="766" max="766" width="14.5714285714286" customWidth="1"/>
    <col min="767" max="767" width="31.5714285714286" customWidth="1"/>
    <col min="768" max="768" width="2.57142857142857" customWidth="1"/>
    <col min="769" max="769" width="16.7142857142857" customWidth="1"/>
    <col min="770" max="770" width="17.2857142857143" customWidth="1"/>
    <col min="771" max="771" width="45.7142857142857" customWidth="1"/>
    <col min="1022" max="1022" width="14.5714285714286" customWidth="1"/>
    <col min="1023" max="1023" width="31.5714285714286" customWidth="1"/>
    <col min="1024" max="1024" width="2.57142857142857" customWidth="1"/>
    <col min="1025" max="1025" width="16.7142857142857" customWidth="1"/>
    <col min="1026" max="1026" width="17.2857142857143" customWidth="1"/>
    <col min="1027" max="1027" width="45.7142857142857" customWidth="1"/>
    <col min="1278" max="1278" width="14.5714285714286" customWidth="1"/>
    <col min="1279" max="1279" width="31.5714285714286" customWidth="1"/>
    <col min="1280" max="1280" width="2.57142857142857" customWidth="1"/>
    <col min="1281" max="1281" width="16.7142857142857" customWidth="1"/>
    <col min="1282" max="1282" width="17.2857142857143" customWidth="1"/>
    <col min="1283" max="1283" width="45.7142857142857" customWidth="1"/>
    <col min="1534" max="1534" width="14.5714285714286" customWidth="1"/>
    <col min="1535" max="1535" width="31.5714285714286" customWidth="1"/>
    <col min="1536" max="1536" width="2.57142857142857" customWidth="1"/>
    <col min="1537" max="1537" width="16.7142857142857" customWidth="1"/>
    <col min="1538" max="1538" width="17.2857142857143" customWidth="1"/>
    <col min="1539" max="1539" width="45.7142857142857" customWidth="1"/>
    <col min="1790" max="1790" width="14.5714285714286" customWidth="1"/>
    <col min="1791" max="1791" width="31.5714285714286" customWidth="1"/>
    <col min="1792" max="1792" width="2.57142857142857" customWidth="1"/>
    <col min="1793" max="1793" width="16.7142857142857" customWidth="1"/>
    <col min="1794" max="1794" width="17.2857142857143" customWidth="1"/>
    <col min="1795" max="1795" width="45.7142857142857" customWidth="1"/>
    <col min="2046" max="2046" width="14.5714285714286" customWidth="1"/>
    <col min="2047" max="2047" width="31.5714285714286" customWidth="1"/>
    <col min="2048" max="2048" width="2.57142857142857" customWidth="1"/>
    <col min="2049" max="2049" width="16.7142857142857" customWidth="1"/>
    <col min="2050" max="2050" width="17.2857142857143" customWidth="1"/>
    <col min="2051" max="2051" width="45.7142857142857" customWidth="1"/>
    <col min="2302" max="2302" width="14.5714285714286" customWidth="1"/>
    <col min="2303" max="2303" width="31.5714285714286" customWidth="1"/>
    <col min="2304" max="2304" width="2.57142857142857" customWidth="1"/>
    <col min="2305" max="2305" width="16.7142857142857" customWidth="1"/>
    <col min="2306" max="2306" width="17.2857142857143" customWidth="1"/>
    <col min="2307" max="2307" width="45.7142857142857" customWidth="1"/>
    <col min="2558" max="2558" width="14.5714285714286" customWidth="1"/>
    <col min="2559" max="2559" width="31.5714285714286" customWidth="1"/>
    <col min="2560" max="2560" width="2.57142857142857" customWidth="1"/>
    <col min="2561" max="2561" width="16.7142857142857" customWidth="1"/>
    <col min="2562" max="2562" width="17.2857142857143" customWidth="1"/>
    <col min="2563" max="2563" width="45.7142857142857" customWidth="1"/>
    <col min="2814" max="2814" width="14.5714285714286" customWidth="1"/>
    <col min="2815" max="2815" width="31.5714285714286" customWidth="1"/>
    <col min="2816" max="2816" width="2.57142857142857" customWidth="1"/>
    <col min="2817" max="2817" width="16.7142857142857" customWidth="1"/>
    <col min="2818" max="2818" width="17.2857142857143" customWidth="1"/>
    <col min="2819" max="2819" width="45.7142857142857" customWidth="1"/>
    <col min="3070" max="3070" width="14.5714285714286" customWidth="1"/>
    <col min="3071" max="3071" width="31.5714285714286" customWidth="1"/>
    <col min="3072" max="3072" width="2.57142857142857" customWidth="1"/>
    <col min="3073" max="3073" width="16.7142857142857" customWidth="1"/>
    <col min="3074" max="3074" width="17.2857142857143" customWidth="1"/>
    <col min="3075" max="3075" width="45.7142857142857" customWidth="1"/>
    <col min="3326" max="3326" width="14.5714285714286" customWidth="1"/>
    <col min="3327" max="3327" width="31.5714285714286" customWidth="1"/>
    <col min="3328" max="3328" width="2.57142857142857" customWidth="1"/>
    <col min="3329" max="3329" width="16.7142857142857" customWidth="1"/>
    <col min="3330" max="3330" width="17.2857142857143" customWidth="1"/>
    <col min="3331" max="3331" width="45.7142857142857" customWidth="1"/>
    <col min="3582" max="3582" width="14.5714285714286" customWidth="1"/>
    <col min="3583" max="3583" width="31.5714285714286" customWidth="1"/>
    <col min="3584" max="3584" width="2.57142857142857" customWidth="1"/>
    <col min="3585" max="3585" width="16.7142857142857" customWidth="1"/>
    <col min="3586" max="3586" width="17.2857142857143" customWidth="1"/>
    <col min="3587" max="3587" width="45.7142857142857" customWidth="1"/>
    <col min="3838" max="3838" width="14.5714285714286" customWidth="1"/>
    <col min="3839" max="3839" width="31.5714285714286" customWidth="1"/>
    <col min="3840" max="3840" width="2.57142857142857" customWidth="1"/>
    <col min="3841" max="3841" width="16.7142857142857" customWidth="1"/>
    <col min="3842" max="3842" width="17.2857142857143" customWidth="1"/>
    <col min="3843" max="3843" width="45.7142857142857" customWidth="1"/>
    <col min="4094" max="4094" width="14.5714285714286" customWidth="1"/>
    <col min="4095" max="4095" width="31.5714285714286" customWidth="1"/>
    <col min="4096" max="4096" width="2.57142857142857" customWidth="1"/>
    <col min="4097" max="4097" width="16.7142857142857" customWidth="1"/>
    <col min="4098" max="4098" width="17.2857142857143" customWidth="1"/>
    <col min="4099" max="4099" width="45.7142857142857" customWidth="1"/>
    <col min="4350" max="4350" width="14.5714285714286" customWidth="1"/>
    <col min="4351" max="4351" width="31.5714285714286" customWidth="1"/>
    <col min="4352" max="4352" width="2.57142857142857" customWidth="1"/>
    <col min="4353" max="4353" width="16.7142857142857" customWidth="1"/>
    <col min="4354" max="4354" width="17.2857142857143" customWidth="1"/>
    <col min="4355" max="4355" width="45.7142857142857" customWidth="1"/>
    <col min="4606" max="4606" width="14.5714285714286" customWidth="1"/>
    <col min="4607" max="4607" width="31.5714285714286" customWidth="1"/>
    <col min="4608" max="4608" width="2.57142857142857" customWidth="1"/>
    <col min="4609" max="4609" width="16.7142857142857" customWidth="1"/>
    <col min="4610" max="4610" width="17.2857142857143" customWidth="1"/>
    <col min="4611" max="4611" width="45.7142857142857" customWidth="1"/>
    <col min="4862" max="4862" width="14.5714285714286" customWidth="1"/>
    <col min="4863" max="4863" width="31.5714285714286" customWidth="1"/>
    <col min="4864" max="4864" width="2.57142857142857" customWidth="1"/>
    <col min="4865" max="4865" width="16.7142857142857" customWidth="1"/>
    <col min="4866" max="4866" width="17.2857142857143" customWidth="1"/>
    <col min="4867" max="4867" width="45.7142857142857" customWidth="1"/>
    <col min="5118" max="5118" width="14.5714285714286" customWidth="1"/>
    <col min="5119" max="5119" width="31.5714285714286" customWidth="1"/>
    <col min="5120" max="5120" width="2.57142857142857" customWidth="1"/>
    <col min="5121" max="5121" width="16.7142857142857" customWidth="1"/>
    <col min="5122" max="5122" width="17.2857142857143" customWidth="1"/>
    <col min="5123" max="5123" width="45.7142857142857" customWidth="1"/>
    <col min="5374" max="5374" width="14.5714285714286" customWidth="1"/>
    <col min="5375" max="5375" width="31.5714285714286" customWidth="1"/>
    <col min="5376" max="5376" width="2.57142857142857" customWidth="1"/>
    <col min="5377" max="5377" width="16.7142857142857" customWidth="1"/>
    <col min="5378" max="5378" width="17.2857142857143" customWidth="1"/>
    <col min="5379" max="5379" width="45.7142857142857" customWidth="1"/>
    <col min="5630" max="5630" width="14.5714285714286" customWidth="1"/>
    <col min="5631" max="5631" width="31.5714285714286" customWidth="1"/>
    <col min="5632" max="5632" width="2.57142857142857" customWidth="1"/>
    <col min="5633" max="5633" width="16.7142857142857" customWidth="1"/>
    <col min="5634" max="5634" width="17.2857142857143" customWidth="1"/>
    <col min="5635" max="5635" width="45.7142857142857" customWidth="1"/>
    <col min="5886" max="5886" width="14.5714285714286" customWidth="1"/>
    <col min="5887" max="5887" width="31.5714285714286" customWidth="1"/>
    <col min="5888" max="5888" width="2.57142857142857" customWidth="1"/>
    <col min="5889" max="5889" width="16.7142857142857" customWidth="1"/>
    <col min="5890" max="5890" width="17.2857142857143" customWidth="1"/>
    <col min="5891" max="5891" width="45.7142857142857" customWidth="1"/>
    <col min="6142" max="6142" width="14.5714285714286" customWidth="1"/>
    <col min="6143" max="6143" width="31.5714285714286" customWidth="1"/>
    <col min="6144" max="6144" width="2.57142857142857" customWidth="1"/>
    <col min="6145" max="6145" width="16.7142857142857" customWidth="1"/>
    <col min="6146" max="6146" width="17.2857142857143" customWidth="1"/>
    <col min="6147" max="6147" width="45.7142857142857" customWidth="1"/>
    <col min="6398" max="6398" width="14.5714285714286" customWidth="1"/>
    <col min="6399" max="6399" width="31.5714285714286" customWidth="1"/>
    <col min="6400" max="6400" width="2.57142857142857" customWidth="1"/>
    <col min="6401" max="6401" width="16.7142857142857" customWidth="1"/>
    <col min="6402" max="6402" width="17.2857142857143" customWidth="1"/>
    <col min="6403" max="6403" width="45.7142857142857" customWidth="1"/>
    <col min="6654" max="6654" width="14.5714285714286" customWidth="1"/>
    <col min="6655" max="6655" width="31.5714285714286" customWidth="1"/>
    <col min="6656" max="6656" width="2.57142857142857" customWidth="1"/>
    <col min="6657" max="6657" width="16.7142857142857" customWidth="1"/>
    <col min="6658" max="6658" width="17.2857142857143" customWidth="1"/>
    <col min="6659" max="6659" width="45.7142857142857" customWidth="1"/>
    <col min="6910" max="6910" width="14.5714285714286" customWidth="1"/>
    <col min="6911" max="6911" width="31.5714285714286" customWidth="1"/>
    <col min="6912" max="6912" width="2.57142857142857" customWidth="1"/>
    <col min="6913" max="6913" width="16.7142857142857" customWidth="1"/>
    <col min="6914" max="6914" width="17.2857142857143" customWidth="1"/>
    <col min="6915" max="6915" width="45.7142857142857" customWidth="1"/>
    <col min="7166" max="7166" width="14.5714285714286" customWidth="1"/>
    <col min="7167" max="7167" width="31.5714285714286" customWidth="1"/>
    <col min="7168" max="7168" width="2.57142857142857" customWidth="1"/>
    <col min="7169" max="7169" width="16.7142857142857" customWidth="1"/>
    <col min="7170" max="7170" width="17.2857142857143" customWidth="1"/>
    <col min="7171" max="7171" width="45.7142857142857" customWidth="1"/>
    <col min="7422" max="7422" width="14.5714285714286" customWidth="1"/>
    <col min="7423" max="7423" width="31.5714285714286" customWidth="1"/>
    <col min="7424" max="7424" width="2.57142857142857" customWidth="1"/>
    <col min="7425" max="7425" width="16.7142857142857" customWidth="1"/>
    <col min="7426" max="7426" width="17.2857142857143" customWidth="1"/>
    <col min="7427" max="7427" width="45.7142857142857" customWidth="1"/>
    <col min="7678" max="7678" width="14.5714285714286" customWidth="1"/>
    <col min="7679" max="7679" width="31.5714285714286" customWidth="1"/>
    <col min="7680" max="7680" width="2.57142857142857" customWidth="1"/>
    <col min="7681" max="7681" width="16.7142857142857" customWidth="1"/>
    <col min="7682" max="7682" width="17.2857142857143" customWidth="1"/>
    <col min="7683" max="7683" width="45.7142857142857" customWidth="1"/>
    <col min="7934" max="7934" width="14.5714285714286" customWidth="1"/>
    <col min="7935" max="7935" width="31.5714285714286" customWidth="1"/>
    <col min="7936" max="7936" width="2.57142857142857" customWidth="1"/>
    <col min="7937" max="7937" width="16.7142857142857" customWidth="1"/>
    <col min="7938" max="7938" width="17.2857142857143" customWidth="1"/>
    <col min="7939" max="7939" width="45.7142857142857" customWidth="1"/>
    <col min="8190" max="8190" width="14.5714285714286" customWidth="1"/>
    <col min="8191" max="8191" width="31.5714285714286" customWidth="1"/>
    <col min="8192" max="8192" width="2.57142857142857" customWidth="1"/>
    <col min="8193" max="8193" width="16.7142857142857" customWidth="1"/>
    <col min="8194" max="8194" width="17.2857142857143" customWidth="1"/>
    <col min="8195" max="8195" width="45.7142857142857" customWidth="1"/>
    <col min="8446" max="8446" width="14.5714285714286" customWidth="1"/>
    <col min="8447" max="8447" width="31.5714285714286" customWidth="1"/>
    <col min="8448" max="8448" width="2.57142857142857" customWidth="1"/>
    <col min="8449" max="8449" width="16.7142857142857" customWidth="1"/>
    <col min="8450" max="8450" width="17.2857142857143" customWidth="1"/>
    <col min="8451" max="8451" width="45.7142857142857" customWidth="1"/>
    <col min="8702" max="8702" width="14.5714285714286" customWidth="1"/>
    <col min="8703" max="8703" width="31.5714285714286" customWidth="1"/>
    <col min="8704" max="8704" width="2.57142857142857" customWidth="1"/>
    <col min="8705" max="8705" width="16.7142857142857" customWidth="1"/>
    <col min="8706" max="8706" width="17.2857142857143" customWidth="1"/>
    <col min="8707" max="8707" width="45.7142857142857" customWidth="1"/>
    <col min="8958" max="8958" width="14.5714285714286" customWidth="1"/>
    <col min="8959" max="8959" width="31.5714285714286" customWidth="1"/>
    <col min="8960" max="8960" width="2.57142857142857" customWidth="1"/>
    <col min="8961" max="8961" width="16.7142857142857" customWidth="1"/>
    <col min="8962" max="8962" width="17.2857142857143" customWidth="1"/>
    <col min="8963" max="8963" width="45.7142857142857" customWidth="1"/>
    <col min="9214" max="9214" width="14.5714285714286" customWidth="1"/>
    <col min="9215" max="9215" width="31.5714285714286" customWidth="1"/>
    <col min="9216" max="9216" width="2.57142857142857" customWidth="1"/>
    <col min="9217" max="9217" width="16.7142857142857" customWidth="1"/>
    <col min="9218" max="9218" width="17.2857142857143" customWidth="1"/>
    <col min="9219" max="9219" width="45.7142857142857" customWidth="1"/>
    <col min="9470" max="9470" width="14.5714285714286" customWidth="1"/>
    <col min="9471" max="9471" width="31.5714285714286" customWidth="1"/>
    <col min="9472" max="9472" width="2.57142857142857" customWidth="1"/>
    <col min="9473" max="9473" width="16.7142857142857" customWidth="1"/>
    <col min="9474" max="9474" width="17.2857142857143" customWidth="1"/>
    <col min="9475" max="9475" width="45.7142857142857" customWidth="1"/>
    <col min="9726" max="9726" width="14.5714285714286" customWidth="1"/>
    <col min="9727" max="9727" width="31.5714285714286" customWidth="1"/>
    <col min="9728" max="9728" width="2.57142857142857" customWidth="1"/>
    <col min="9729" max="9729" width="16.7142857142857" customWidth="1"/>
    <col min="9730" max="9730" width="17.2857142857143" customWidth="1"/>
    <col min="9731" max="9731" width="45.7142857142857" customWidth="1"/>
    <col min="9982" max="9982" width="14.5714285714286" customWidth="1"/>
    <col min="9983" max="9983" width="31.5714285714286" customWidth="1"/>
    <col min="9984" max="9984" width="2.57142857142857" customWidth="1"/>
    <col min="9985" max="9985" width="16.7142857142857" customWidth="1"/>
    <col min="9986" max="9986" width="17.2857142857143" customWidth="1"/>
    <col min="9987" max="9987" width="45.7142857142857" customWidth="1"/>
    <col min="10238" max="10238" width="14.5714285714286" customWidth="1"/>
    <col min="10239" max="10239" width="31.5714285714286" customWidth="1"/>
    <col min="10240" max="10240" width="2.57142857142857" customWidth="1"/>
    <col min="10241" max="10241" width="16.7142857142857" customWidth="1"/>
    <col min="10242" max="10242" width="17.2857142857143" customWidth="1"/>
    <col min="10243" max="10243" width="45.7142857142857" customWidth="1"/>
    <col min="10494" max="10494" width="14.5714285714286" customWidth="1"/>
    <col min="10495" max="10495" width="31.5714285714286" customWidth="1"/>
    <col min="10496" max="10496" width="2.57142857142857" customWidth="1"/>
    <col min="10497" max="10497" width="16.7142857142857" customWidth="1"/>
    <col min="10498" max="10498" width="17.2857142857143" customWidth="1"/>
    <col min="10499" max="10499" width="45.7142857142857" customWidth="1"/>
    <col min="10750" max="10750" width="14.5714285714286" customWidth="1"/>
    <col min="10751" max="10751" width="31.5714285714286" customWidth="1"/>
    <col min="10752" max="10752" width="2.57142857142857" customWidth="1"/>
    <col min="10753" max="10753" width="16.7142857142857" customWidth="1"/>
    <col min="10754" max="10754" width="17.2857142857143" customWidth="1"/>
    <col min="10755" max="10755" width="45.7142857142857" customWidth="1"/>
    <col min="11006" max="11006" width="14.5714285714286" customWidth="1"/>
    <col min="11007" max="11007" width="31.5714285714286" customWidth="1"/>
    <col min="11008" max="11008" width="2.57142857142857" customWidth="1"/>
    <col min="11009" max="11009" width="16.7142857142857" customWidth="1"/>
    <col min="11010" max="11010" width="17.2857142857143" customWidth="1"/>
    <col min="11011" max="11011" width="45.7142857142857" customWidth="1"/>
    <col min="11262" max="11262" width="14.5714285714286" customWidth="1"/>
    <col min="11263" max="11263" width="31.5714285714286" customWidth="1"/>
    <col min="11264" max="11264" width="2.57142857142857" customWidth="1"/>
    <col min="11265" max="11265" width="16.7142857142857" customWidth="1"/>
    <col min="11266" max="11266" width="17.2857142857143" customWidth="1"/>
    <col min="11267" max="11267" width="45.7142857142857" customWidth="1"/>
    <col min="11518" max="11518" width="14.5714285714286" customWidth="1"/>
    <col min="11519" max="11519" width="31.5714285714286" customWidth="1"/>
    <col min="11520" max="11520" width="2.57142857142857" customWidth="1"/>
    <col min="11521" max="11521" width="16.7142857142857" customWidth="1"/>
    <col min="11522" max="11522" width="17.2857142857143" customWidth="1"/>
    <col min="11523" max="11523" width="45.7142857142857" customWidth="1"/>
    <col min="11774" max="11774" width="14.5714285714286" customWidth="1"/>
    <col min="11775" max="11775" width="31.5714285714286" customWidth="1"/>
    <col min="11776" max="11776" width="2.57142857142857" customWidth="1"/>
    <col min="11777" max="11777" width="16.7142857142857" customWidth="1"/>
    <col min="11778" max="11778" width="17.2857142857143" customWidth="1"/>
    <col min="11779" max="11779" width="45.7142857142857" customWidth="1"/>
    <col min="12030" max="12030" width="14.5714285714286" customWidth="1"/>
    <col min="12031" max="12031" width="31.5714285714286" customWidth="1"/>
    <col min="12032" max="12032" width="2.57142857142857" customWidth="1"/>
    <col min="12033" max="12033" width="16.7142857142857" customWidth="1"/>
    <col min="12034" max="12034" width="17.2857142857143" customWidth="1"/>
    <col min="12035" max="12035" width="45.7142857142857" customWidth="1"/>
    <col min="12286" max="12286" width="14.5714285714286" customWidth="1"/>
    <col min="12287" max="12287" width="31.5714285714286" customWidth="1"/>
    <col min="12288" max="12288" width="2.57142857142857" customWidth="1"/>
    <col min="12289" max="12289" width="16.7142857142857" customWidth="1"/>
    <col min="12290" max="12290" width="17.2857142857143" customWidth="1"/>
    <col min="12291" max="12291" width="45.7142857142857" customWidth="1"/>
    <col min="12542" max="12542" width="14.5714285714286" customWidth="1"/>
    <col min="12543" max="12543" width="31.5714285714286" customWidth="1"/>
    <col min="12544" max="12544" width="2.57142857142857" customWidth="1"/>
    <col min="12545" max="12545" width="16.7142857142857" customWidth="1"/>
    <col min="12546" max="12546" width="17.2857142857143" customWidth="1"/>
    <col min="12547" max="12547" width="45.7142857142857" customWidth="1"/>
    <col min="12798" max="12798" width="14.5714285714286" customWidth="1"/>
    <col min="12799" max="12799" width="31.5714285714286" customWidth="1"/>
    <col min="12800" max="12800" width="2.57142857142857" customWidth="1"/>
    <col min="12801" max="12801" width="16.7142857142857" customWidth="1"/>
    <col min="12802" max="12802" width="17.2857142857143" customWidth="1"/>
    <col min="12803" max="12803" width="45.7142857142857" customWidth="1"/>
    <col min="13054" max="13054" width="14.5714285714286" customWidth="1"/>
    <col min="13055" max="13055" width="31.5714285714286" customWidth="1"/>
    <col min="13056" max="13056" width="2.57142857142857" customWidth="1"/>
    <col min="13057" max="13057" width="16.7142857142857" customWidth="1"/>
    <col min="13058" max="13058" width="17.2857142857143" customWidth="1"/>
    <col min="13059" max="13059" width="45.7142857142857" customWidth="1"/>
    <col min="13310" max="13310" width="14.5714285714286" customWidth="1"/>
    <col min="13311" max="13311" width="31.5714285714286" customWidth="1"/>
    <col min="13312" max="13312" width="2.57142857142857" customWidth="1"/>
    <col min="13313" max="13313" width="16.7142857142857" customWidth="1"/>
    <col min="13314" max="13314" width="17.2857142857143" customWidth="1"/>
    <col min="13315" max="13315" width="45.7142857142857" customWidth="1"/>
    <col min="13566" max="13566" width="14.5714285714286" customWidth="1"/>
    <col min="13567" max="13567" width="31.5714285714286" customWidth="1"/>
    <col min="13568" max="13568" width="2.57142857142857" customWidth="1"/>
    <col min="13569" max="13569" width="16.7142857142857" customWidth="1"/>
    <col min="13570" max="13570" width="17.2857142857143" customWidth="1"/>
    <col min="13571" max="13571" width="45.7142857142857" customWidth="1"/>
    <col min="13822" max="13822" width="14.5714285714286" customWidth="1"/>
    <col min="13823" max="13823" width="31.5714285714286" customWidth="1"/>
    <col min="13824" max="13824" width="2.57142857142857" customWidth="1"/>
    <col min="13825" max="13825" width="16.7142857142857" customWidth="1"/>
    <col min="13826" max="13826" width="17.2857142857143" customWidth="1"/>
    <col min="13827" max="13827" width="45.7142857142857" customWidth="1"/>
    <col min="14078" max="14078" width="14.5714285714286" customWidth="1"/>
    <col min="14079" max="14079" width="31.5714285714286" customWidth="1"/>
    <col min="14080" max="14080" width="2.57142857142857" customWidth="1"/>
    <col min="14081" max="14081" width="16.7142857142857" customWidth="1"/>
    <col min="14082" max="14082" width="17.2857142857143" customWidth="1"/>
    <col min="14083" max="14083" width="45.7142857142857" customWidth="1"/>
    <col min="14334" max="14334" width="14.5714285714286" customWidth="1"/>
    <col min="14335" max="14335" width="31.5714285714286" customWidth="1"/>
    <col min="14336" max="14336" width="2.57142857142857" customWidth="1"/>
    <col min="14337" max="14337" width="16.7142857142857" customWidth="1"/>
    <col min="14338" max="14338" width="17.2857142857143" customWidth="1"/>
    <col min="14339" max="14339" width="45.7142857142857" customWidth="1"/>
    <col min="14590" max="14590" width="14.5714285714286" customWidth="1"/>
    <col min="14591" max="14591" width="31.5714285714286" customWidth="1"/>
    <col min="14592" max="14592" width="2.57142857142857" customWidth="1"/>
    <col min="14593" max="14593" width="16.7142857142857" customWidth="1"/>
    <col min="14594" max="14594" width="17.2857142857143" customWidth="1"/>
    <col min="14595" max="14595" width="45.7142857142857" customWidth="1"/>
    <col min="14846" max="14846" width="14.5714285714286" customWidth="1"/>
    <col min="14847" max="14847" width="31.5714285714286" customWidth="1"/>
    <col min="14848" max="14848" width="2.57142857142857" customWidth="1"/>
    <col min="14849" max="14849" width="16.7142857142857" customWidth="1"/>
    <col min="14850" max="14850" width="17.2857142857143" customWidth="1"/>
    <col min="14851" max="14851" width="45.7142857142857" customWidth="1"/>
    <col min="15102" max="15102" width="14.5714285714286" customWidth="1"/>
    <col min="15103" max="15103" width="31.5714285714286" customWidth="1"/>
    <col min="15104" max="15104" width="2.57142857142857" customWidth="1"/>
    <col min="15105" max="15105" width="16.7142857142857" customWidth="1"/>
    <col min="15106" max="15106" width="17.2857142857143" customWidth="1"/>
    <col min="15107" max="15107" width="45.7142857142857" customWidth="1"/>
    <col min="15358" max="15358" width="14.5714285714286" customWidth="1"/>
    <col min="15359" max="15359" width="31.5714285714286" customWidth="1"/>
    <col min="15360" max="15360" width="2.57142857142857" customWidth="1"/>
    <col min="15361" max="15361" width="16.7142857142857" customWidth="1"/>
    <col min="15362" max="15362" width="17.2857142857143" customWidth="1"/>
    <col min="15363" max="15363" width="45.7142857142857" customWidth="1"/>
    <col min="15614" max="15614" width="14.5714285714286" customWidth="1"/>
    <col min="15615" max="15615" width="31.5714285714286" customWidth="1"/>
    <col min="15616" max="15616" width="2.57142857142857" customWidth="1"/>
    <col min="15617" max="15617" width="16.7142857142857" customWidth="1"/>
    <col min="15618" max="15618" width="17.2857142857143" customWidth="1"/>
    <col min="15619" max="15619" width="45.7142857142857" customWidth="1"/>
    <col min="15870" max="15870" width="14.5714285714286" customWidth="1"/>
    <col min="15871" max="15871" width="31.5714285714286" customWidth="1"/>
    <col min="15872" max="15872" width="2.57142857142857" customWidth="1"/>
    <col min="15873" max="15873" width="16.7142857142857" customWidth="1"/>
    <col min="15874" max="15874" width="17.2857142857143" customWidth="1"/>
    <col min="15875" max="15875" width="45.7142857142857" customWidth="1"/>
    <col min="16126" max="16126" width="14.5714285714286" customWidth="1"/>
    <col min="16127" max="16127" width="31.5714285714286" customWidth="1"/>
    <col min="16128" max="16128" width="2.57142857142857" customWidth="1"/>
    <col min="16129" max="16129" width="16.7142857142857" customWidth="1"/>
    <col min="16130" max="16130" width="17.2857142857143" customWidth="1"/>
    <col min="16131" max="16131" width="45.7142857142857" customWidth="1"/>
  </cols>
  <sheetData>
    <row r="1" spans="1:3">
      <c r="A1" s="441"/>
      <c r="B1" s="442"/>
      <c r="C1" s="442"/>
    </row>
    <row r="2" ht="15.75" spans="1:3">
      <c r="A2" s="443" t="s">
        <v>0</v>
      </c>
      <c r="B2" s="441"/>
      <c r="C2" s="441"/>
    </row>
    <row r="3" ht="26.25" spans="1:6">
      <c r="A3" s="444" t="s">
        <v>1</v>
      </c>
      <c r="B3" s="445"/>
      <c r="C3" s="445"/>
      <c r="E3" s="446" t="s">
        <v>2</v>
      </c>
      <c r="F3" s="447" t="s">
        <v>3</v>
      </c>
    </row>
    <row r="4" ht="18.75" customHeight="1" spans="1:6">
      <c r="A4" s="448" t="s">
        <v>4</v>
      </c>
      <c r="B4" s="449" t="s">
        <v>5</v>
      </c>
      <c r="C4" s="450" t="s">
        <v>6</v>
      </c>
      <c r="E4" s="451">
        <v>10</v>
      </c>
      <c r="F4" s="452" t="str">
        <f>'A. Regulatory compliance'!A4</f>
        <v>A. Regulatory Compliance (A.1 – A.4)</v>
      </c>
    </row>
    <row r="5" ht="31.5" customHeight="1" spans="1:6">
      <c r="A5" s="453">
        <v>0</v>
      </c>
      <c r="B5" s="454" t="s">
        <v>7</v>
      </c>
      <c r="C5" s="455" t="s">
        <v>8</v>
      </c>
      <c r="E5" s="456">
        <v>2</v>
      </c>
      <c r="F5" s="457" t="str">
        <f>'B. P&amp;S 1. sustainability'!A4</f>
        <v>B. Practices and Systems – 1. Environment Sustainability (B1.1 – B1.3)</v>
      </c>
    </row>
    <row r="6" ht="31.5" customHeight="1" spans="1:6">
      <c r="A6" s="453">
        <v>1</v>
      </c>
      <c r="B6" s="458" t="s">
        <v>9</v>
      </c>
      <c r="C6" s="455" t="s">
        <v>10</v>
      </c>
      <c r="E6" s="456">
        <v>5</v>
      </c>
      <c r="F6" s="457" t="str">
        <f>'B. P&amp;S 2.HR Practices'!A4</f>
        <v>B. Practices and Systems – 2. HR practices (B.2.1 – B.2.6)</v>
      </c>
    </row>
    <row r="7" ht="59.25" customHeight="1" spans="1:6">
      <c r="A7" s="453">
        <v>2</v>
      </c>
      <c r="B7" s="458" t="s">
        <v>11</v>
      </c>
      <c r="C7" s="455" t="s">
        <v>12</v>
      </c>
      <c r="E7" s="456">
        <v>5</v>
      </c>
      <c r="F7" s="457" t="str">
        <f>'B. P&amp;S 3. Communication'!A4</f>
        <v>B. Practices and Systems – 3. Communication (B.3.1 – B.3.5)</v>
      </c>
    </row>
    <row r="8" ht="47.25" customHeight="1" spans="1:6">
      <c r="A8" s="453">
        <v>3</v>
      </c>
      <c r="B8" s="454" t="s">
        <v>13</v>
      </c>
      <c r="C8" s="455" t="s">
        <v>14</v>
      </c>
      <c r="E8" s="456">
        <v>8</v>
      </c>
      <c r="F8" s="457" t="str">
        <f>'B. P&amp;S 4.Goods &amp; services'!A4</f>
        <v>B. Practices and Systems – 4. Goods and Services (B.4.1 – B.4.5)</v>
      </c>
    </row>
    <row r="9" ht="44.25" customHeight="1" spans="1:6">
      <c r="A9" s="459">
        <v>4</v>
      </c>
      <c r="B9" s="460" t="s">
        <v>15</v>
      </c>
      <c r="C9" s="461" t="s">
        <v>16</v>
      </c>
      <c r="E9" s="456">
        <v>8</v>
      </c>
      <c r="F9" s="457" t="str">
        <f>'B.P&amp;S 5.T&amp;C of sale'!A4</f>
        <v>B. Practices and Systems – 5. Terms and conditions of sale (B.5.1 – B.5.5)</v>
      </c>
    </row>
    <row r="10" ht="16.5" customHeight="1" spans="3:6">
      <c r="C10" s="462"/>
      <c r="E10" s="456">
        <v>8</v>
      </c>
      <c r="F10" s="457" t="str">
        <f>'B.P&amp;S 6.Trans &amp; Accounting'!A4</f>
        <v>B. Practices and Systems – 6. Transactions and Accounting (B.6.1 - B.6.3)</v>
      </c>
    </row>
    <row r="11" ht="18.75" customHeight="1" spans="3:6">
      <c r="C11" s="463"/>
      <c r="E11" s="456">
        <v>4</v>
      </c>
      <c r="F11" s="457" t="str">
        <f>'B.P&amp;S 7. IT ecosystem'!A4</f>
        <v>B. Practices and Systems – 7. IT Ecosystem (B.7.1 – B.7.5)</v>
      </c>
    </row>
    <row r="12" ht="30" spans="5:6">
      <c r="E12" s="464">
        <v>25</v>
      </c>
      <c r="F12" s="465" t="str">
        <f>'C.1.Customer care 1'!A4</f>
        <v>C. Customer Care – 1. Customer Service, Feedback and Dispute Resolutions (C.1.1 - C.1.3)</v>
      </c>
    </row>
    <row r="13" ht="30" spans="5:6">
      <c r="E13" s="464">
        <v>25</v>
      </c>
      <c r="F13" s="465" t="str">
        <f>'C.2.Customer care'!A4</f>
        <v>C. Customer Care – 2. Customer data, their safety &amp; privacy (C.2.1 – C.2.6)</v>
      </c>
    </row>
    <row r="14" ht="15.75" spans="5:6">
      <c r="E14" s="466">
        <f>SUM(E4:E13)</f>
        <v>100</v>
      </c>
      <c r="F14" s="467" t="s">
        <v>17</v>
      </c>
    </row>
    <row r="25" spans="2:3">
      <c r="B25" s="445"/>
      <c r="C25" s="468"/>
    </row>
    <row r="26" spans="2:3">
      <c r="B26" s="469"/>
      <c r="C26" s="469"/>
    </row>
    <row r="27" spans="4:4">
      <c r="D27" s="441"/>
    </row>
    <row r="28" spans="4:4">
      <c r="D28" s="470"/>
    </row>
  </sheetData>
  <sheetProtection password="CF63" sheet="1" objects="1" scenarios="1"/>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C35"/>
  <sheetViews>
    <sheetView zoomScale="70" zoomScaleNormal="70" workbookViewId="0">
      <pane xSplit="2" ySplit="4" topLeftCell="T6" activePane="bottomRight" state="frozen"/>
      <selection/>
      <selection pane="topRight"/>
      <selection pane="bottomLeft"/>
      <selection pane="bottomRight" activeCell="T6" sqref="T6"/>
    </sheetView>
  </sheetViews>
  <sheetFormatPr defaultColWidth="8.85714285714286" defaultRowHeight="15"/>
  <cols>
    <col min="1" max="1" width="8.85714285714286" style="2"/>
    <col min="2" max="2" width="70.7142857142857" style="3" customWidth="1"/>
    <col min="3" max="17" width="8.85714285714286" style="2" customWidth="1"/>
    <col min="18" max="18" width="27.7142857142857" style="2" customWidth="1"/>
    <col min="19" max="19" width="14.8571428571429" style="2" customWidth="1"/>
    <col min="20" max="24" width="8.85714285714286" style="2"/>
    <col min="25" max="25" width="50.7142857142857" style="2" customWidth="1"/>
    <col min="26" max="26" width="14.5714285714286" style="2" customWidth="1"/>
    <col min="27" max="28" width="8.85714285714286" style="2"/>
    <col min="29" max="29" width="8.85714285714286" style="2" hidden="1" customWidth="1"/>
    <col min="30" max="16384" width="8.85714285714286" style="2"/>
  </cols>
  <sheetData>
    <row r="1" spans="1:2">
      <c r="A1" s="138" t="s">
        <v>22</v>
      </c>
      <c r="B1" s="139"/>
    </row>
    <row r="2" s="1" customFormat="1" spans="1:17">
      <c r="A2" s="140"/>
      <c r="B2" s="141"/>
      <c r="C2" s="10"/>
      <c r="D2" s="10"/>
      <c r="E2" s="10"/>
      <c r="F2" s="10"/>
      <c r="G2" s="10"/>
      <c r="H2" s="10"/>
      <c r="I2" s="10"/>
      <c r="J2" s="10"/>
      <c r="K2" s="10"/>
      <c r="L2" s="36" t="s">
        <v>23</v>
      </c>
      <c r="M2" s="10"/>
      <c r="N2" s="10"/>
      <c r="O2" s="10"/>
      <c r="P2" s="10"/>
      <c r="Q2" s="10"/>
    </row>
    <row r="3" ht="38.25" spans="1:26">
      <c r="A3" s="142"/>
      <c r="B3" s="143"/>
      <c r="C3" s="13" t="s">
        <v>24</v>
      </c>
      <c r="D3" s="14"/>
      <c r="E3" s="15"/>
      <c r="F3" s="15"/>
      <c r="G3" s="15"/>
      <c r="H3" s="16"/>
      <c r="I3" s="37" t="s">
        <v>25</v>
      </c>
      <c r="J3" s="37" t="s">
        <v>26</v>
      </c>
      <c r="K3" s="37" t="s">
        <v>27</v>
      </c>
      <c r="L3" s="37" t="s">
        <v>28</v>
      </c>
      <c r="M3" s="37" t="s">
        <v>29</v>
      </c>
      <c r="N3" s="37" t="s">
        <v>30</v>
      </c>
      <c r="O3" s="37" t="s">
        <v>31</v>
      </c>
      <c r="P3" s="37" t="s">
        <v>32</v>
      </c>
      <c r="Q3" s="37" t="s">
        <v>33</v>
      </c>
      <c r="T3" s="39"/>
      <c r="U3" s="39"/>
      <c r="V3" s="40" t="s">
        <v>34</v>
      </c>
      <c r="W3" s="39"/>
      <c r="X3" s="39"/>
      <c r="Z3" s="48"/>
    </row>
    <row r="4" ht="86.25" customHeight="1" spans="1:26">
      <c r="A4" s="144" t="s">
        <v>399</v>
      </c>
      <c r="B4" s="143"/>
      <c r="C4" s="18" t="s">
        <v>36</v>
      </c>
      <c r="D4" s="18" t="s">
        <v>37</v>
      </c>
      <c r="E4" s="18" t="s">
        <v>38</v>
      </c>
      <c r="F4" s="18" t="s">
        <v>39</v>
      </c>
      <c r="G4" s="18" t="s">
        <v>40</v>
      </c>
      <c r="H4" s="18" t="s">
        <v>41</v>
      </c>
      <c r="I4" s="18" t="s">
        <v>42</v>
      </c>
      <c r="J4" s="18" t="s">
        <v>43</v>
      </c>
      <c r="K4" s="18" t="s">
        <v>44</v>
      </c>
      <c r="L4" s="18" t="s">
        <v>45</v>
      </c>
      <c r="M4" s="18" t="s">
        <v>46</v>
      </c>
      <c r="N4" s="18" t="s">
        <v>47</v>
      </c>
      <c r="O4" s="18" t="s">
        <v>48</v>
      </c>
      <c r="P4" s="18" t="s">
        <v>49</v>
      </c>
      <c r="Q4" s="18" t="s">
        <v>50</v>
      </c>
      <c r="R4" s="41" t="s">
        <v>51</v>
      </c>
      <c r="S4" s="106" t="s">
        <v>52</v>
      </c>
      <c r="T4" s="43">
        <f>'B.P&amp;S 5.T&amp;C of sale'!T4</f>
        <v>0</v>
      </c>
      <c r="U4" s="43">
        <f>'B.P&amp;S 5.T&amp;C of sale'!U4</f>
        <v>1</v>
      </c>
      <c r="V4" s="43">
        <f>'B.P&amp;S 5.T&amp;C of sale'!V4</f>
        <v>2</v>
      </c>
      <c r="W4" s="43">
        <f>'B.P&amp;S 5.T&amp;C of sale'!W4</f>
        <v>3</v>
      </c>
      <c r="X4" s="43">
        <f>'B.P&amp;S 5.T&amp;C of sale'!X4</f>
        <v>4</v>
      </c>
      <c r="Y4" s="71" t="s">
        <v>53</v>
      </c>
      <c r="Z4" s="72" t="s">
        <v>54</v>
      </c>
    </row>
    <row r="5" ht="30" customHeight="1" spans="1:29">
      <c r="A5" s="145" t="s">
        <v>400</v>
      </c>
      <c r="B5" s="146" t="s">
        <v>401</v>
      </c>
      <c r="C5" s="147"/>
      <c r="D5" s="147"/>
      <c r="E5" s="147"/>
      <c r="F5" s="147"/>
      <c r="G5" s="147"/>
      <c r="H5" s="147"/>
      <c r="I5" s="147"/>
      <c r="J5" s="147"/>
      <c r="K5" s="147"/>
      <c r="L5" s="147"/>
      <c r="M5" s="147"/>
      <c r="N5" s="147"/>
      <c r="O5" s="147"/>
      <c r="P5" s="147"/>
      <c r="Q5" s="147"/>
      <c r="R5" s="54" t="s">
        <v>402</v>
      </c>
      <c r="S5" s="54" t="s">
        <v>216</v>
      </c>
      <c r="T5" s="46"/>
      <c r="U5" s="46"/>
      <c r="V5" s="46"/>
      <c r="W5" s="46"/>
      <c r="X5" s="46"/>
      <c r="Y5" s="172"/>
      <c r="Z5" s="74" t="str">
        <f>IF(AC5&gt;0,AVERAGE(Z6:Z10),"")</f>
        <v/>
      </c>
      <c r="AC5" s="2">
        <f>SUM(AC6:AC10)</f>
        <v>0</v>
      </c>
    </row>
    <row r="6" ht="25.5" spans="1:29">
      <c r="A6" s="148" t="s">
        <v>64</v>
      </c>
      <c r="B6" s="149" t="s">
        <v>403</v>
      </c>
      <c r="C6" s="147"/>
      <c r="D6" s="147"/>
      <c r="E6" s="147"/>
      <c r="F6" s="147"/>
      <c r="G6" s="147"/>
      <c r="H6" s="147"/>
      <c r="I6" s="147"/>
      <c r="J6" s="147"/>
      <c r="K6" s="147"/>
      <c r="L6" s="147"/>
      <c r="M6" s="147"/>
      <c r="N6" s="147"/>
      <c r="O6" s="147"/>
      <c r="P6" s="147"/>
      <c r="Q6" s="147"/>
      <c r="R6" s="56"/>
      <c r="S6" s="56"/>
      <c r="T6" s="47"/>
      <c r="U6" s="47"/>
      <c r="V6" s="47"/>
      <c r="W6" s="47"/>
      <c r="X6" s="47"/>
      <c r="Y6" s="173"/>
      <c r="Z6" s="76" t="str">
        <f>IF(AC6&gt;0,SUM(T6:X6),"")</f>
        <v/>
      </c>
      <c r="AC6" s="2">
        <f>COUNT(T6:X6)</f>
        <v>0</v>
      </c>
    </row>
    <row r="7" ht="25.5" spans="1:29">
      <c r="A7" s="150" t="s">
        <v>66</v>
      </c>
      <c r="B7" s="151" t="s">
        <v>404</v>
      </c>
      <c r="C7" s="147"/>
      <c r="D7" s="147"/>
      <c r="E7" s="147"/>
      <c r="F7" s="147"/>
      <c r="G7" s="147"/>
      <c r="H7" s="147"/>
      <c r="I7" s="147"/>
      <c r="J7" s="147"/>
      <c r="K7" s="147"/>
      <c r="L7" s="147"/>
      <c r="M7" s="147"/>
      <c r="N7" s="147"/>
      <c r="O7" s="147"/>
      <c r="P7" s="147"/>
      <c r="Q7" s="147"/>
      <c r="R7" s="56"/>
      <c r="S7" s="56"/>
      <c r="T7" s="47"/>
      <c r="U7" s="47"/>
      <c r="V7" s="47"/>
      <c r="W7" s="47"/>
      <c r="X7" s="47"/>
      <c r="Y7" s="173"/>
      <c r="Z7" s="76" t="str">
        <f>IF(AC7&gt;0,SUM(T7:X7),"")</f>
        <v/>
      </c>
      <c r="AC7" s="2">
        <f t="shared" ref="AC7:AC9" si="0">COUNT(T7:X7)</f>
        <v>0</v>
      </c>
    </row>
    <row r="8" ht="25.5" spans="1:29">
      <c r="A8" s="148" t="s">
        <v>68</v>
      </c>
      <c r="B8" s="151" t="s">
        <v>405</v>
      </c>
      <c r="C8" s="147"/>
      <c r="D8" s="147"/>
      <c r="E8" s="147"/>
      <c r="F8" s="147"/>
      <c r="G8" s="147"/>
      <c r="H8" s="147"/>
      <c r="I8" s="147"/>
      <c r="J8" s="147"/>
      <c r="K8" s="147"/>
      <c r="L8" s="147"/>
      <c r="M8" s="147"/>
      <c r="N8" s="147"/>
      <c r="O8" s="147"/>
      <c r="P8" s="147"/>
      <c r="Q8" s="147"/>
      <c r="R8" s="56"/>
      <c r="S8" s="56"/>
      <c r="T8" s="47"/>
      <c r="U8" s="47"/>
      <c r="V8" s="47"/>
      <c r="W8" s="47"/>
      <c r="X8" s="47"/>
      <c r="Y8" s="173"/>
      <c r="Z8" s="76" t="str">
        <f>IF(AC8&gt;0,SUM(T8:X8),"")</f>
        <v/>
      </c>
      <c r="AC8" s="2">
        <f t="shared" si="0"/>
        <v>0</v>
      </c>
    </row>
    <row r="9" spans="1:29">
      <c r="A9" s="148" t="s">
        <v>70</v>
      </c>
      <c r="B9" s="151" t="s">
        <v>406</v>
      </c>
      <c r="C9" s="147"/>
      <c r="D9" s="147"/>
      <c r="E9" s="147"/>
      <c r="F9" s="147"/>
      <c r="G9" s="147"/>
      <c r="H9" s="147"/>
      <c r="I9" s="147"/>
      <c r="J9" s="147"/>
      <c r="K9" s="147"/>
      <c r="L9" s="147"/>
      <c r="M9" s="147"/>
      <c r="N9" s="147"/>
      <c r="O9" s="147"/>
      <c r="P9" s="147"/>
      <c r="Q9" s="147"/>
      <c r="R9" s="56"/>
      <c r="S9" s="56"/>
      <c r="T9" s="47"/>
      <c r="U9" s="47"/>
      <c r="V9" s="47"/>
      <c r="W9" s="47"/>
      <c r="X9" s="47"/>
      <c r="Y9" s="173"/>
      <c r="Z9" s="76" t="str">
        <f>IF(AC9&gt;0,SUM(T9:X9),"")</f>
        <v/>
      </c>
      <c r="AC9" s="2">
        <f t="shared" si="0"/>
        <v>0</v>
      </c>
    </row>
    <row r="10" spans="1:29">
      <c r="A10" s="148" t="s">
        <v>72</v>
      </c>
      <c r="B10" s="151" t="s">
        <v>407</v>
      </c>
      <c r="C10" s="147"/>
      <c r="D10" s="147"/>
      <c r="E10" s="147"/>
      <c r="F10" s="147"/>
      <c r="G10" s="147"/>
      <c r="H10" s="147"/>
      <c r="I10" s="147"/>
      <c r="J10" s="147"/>
      <c r="K10" s="147"/>
      <c r="L10" s="147"/>
      <c r="M10" s="147"/>
      <c r="N10" s="147"/>
      <c r="O10" s="147"/>
      <c r="P10" s="147"/>
      <c r="Q10" s="147"/>
      <c r="R10" s="56"/>
      <c r="S10" s="56"/>
      <c r="T10" s="46"/>
      <c r="U10" s="46"/>
      <c r="V10" s="46"/>
      <c r="W10" s="46"/>
      <c r="X10" s="46"/>
      <c r="Y10" s="172"/>
      <c r="Z10" s="74" t="str">
        <f>IF(AC10&gt;0,AVERAGE(Z11:Z14),"")</f>
        <v/>
      </c>
      <c r="AC10" s="2">
        <f>SUM(AC11:AC14)</f>
        <v>0</v>
      </c>
    </row>
    <row r="11" spans="1:29">
      <c r="A11" s="152" t="s">
        <v>155</v>
      </c>
      <c r="B11" s="153" t="s">
        <v>408</v>
      </c>
      <c r="C11" s="147"/>
      <c r="D11" s="147"/>
      <c r="E11" s="147"/>
      <c r="F11" s="147"/>
      <c r="G11" s="147"/>
      <c r="H11" s="147"/>
      <c r="I11" s="147"/>
      <c r="J11" s="147"/>
      <c r="K11" s="147"/>
      <c r="L11" s="147"/>
      <c r="M11" s="156"/>
      <c r="N11" s="156"/>
      <c r="O11" s="147"/>
      <c r="P11" s="147"/>
      <c r="Q11" s="147"/>
      <c r="R11" s="56"/>
      <c r="S11" s="56"/>
      <c r="T11" s="47"/>
      <c r="U11" s="47"/>
      <c r="V11" s="47"/>
      <c r="W11" s="47"/>
      <c r="X11" s="47"/>
      <c r="Y11" s="173"/>
      <c r="Z11" s="76" t="str">
        <f>IF(AC11&gt;0,SUM(T11:X11),"")</f>
        <v/>
      </c>
      <c r="AC11" s="2">
        <f t="shared" ref="AC11:AC14" si="1">COUNT(T11:X11)</f>
        <v>0</v>
      </c>
    </row>
    <row r="12" ht="29.25" customHeight="1" spans="1:29">
      <c r="A12" s="152" t="s">
        <v>157</v>
      </c>
      <c r="B12" s="153" t="s">
        <v>409</v>
      </c>
      <c r="C12" s="147"/>
      <c r="D12" s="147"/>
      <c r="E12" s="147"/>
      <c r="F12" s="147"/>
      <c r="G12" s="147"/>
      <c r="H12" s="147"/>
      <c r="I12" s="147"/>
      <c r="J12" s="147"/>
      <c r="K12" s="147"/>
      <c r="L12" s="147"/>
      <c r="M12" s="156"/>
      <c r="N12" s="156"/>
      <c r="O12" s="147"/>
      <c r="P12" s="147"/>
      <c r="Q12" s="147"/>
      <c r="R12" s="56"/>
      <c r="S12" s="56"/>
      <c r="T12" s="47"/>
      <c r="U12" s="47"/>
      <c r="V12" s="47"/>
      <c r="W12" s="47"/>
      <c r="X12" s="47"/>
      <c r="Y12" s="173"/>
      <c r="Z12" s="76" t="str">
        <f>IF(AC12&gt;0,SUM(T12:X12),"")</f>
        <v/>
      </c>
      <c r="AC12" s="2">
        <f t="shared" si="1"/>
        <v>0</v>
      </c>
    </row>
    <row r="13" spans="1:29">
      <c r="A13" s="154" t="s">
        <v>361</v>
      </c>
      <c r="B13" s="155" t="s">
        <v>410</v>
      </c>
      <c r="C13" s="147"/>
      <c r="D13" s="147"/>
      <c r="E13" s="147"/>
      <c r="F13" s="147"/>
      <c r="G13" s="147"/>
      <c r="H13" s="147"/>
      <c r="I13" s="147"/>
      <c r="J13" s="147"/>
      <c r="K13" s="147"/>
      <c r="L13" s="147"/>
      <c r="M13" s="147"/>
      <c r="N13" s="147"/>
      <c r="O13" s="147"/>
      <c r="P13" s="147"/>
      <c r="Q13" s="147"/>
      <c r="R13" s="56"/>
      <c r="S13" s="56"/>
      <c r="T13" s="47"/>
      <c r="U13" s="47"/>
      <c r="V13" s="47"/>
      <c r="W13" s="47"/>
      <c r="X13" s="47"/>
      <c r="Y13" s="173"/>
      <c r="Z13" s="76" t="str">
        <f>IF(AC13&gt;0,SUM(T13:X13),"")</f>
        <v/>
      </c>
      <c r="AC13" s="2">
        <f t="shared" si="1"/>
        <v>0</v>
      </c>
    </row>
    <row r="14" spans="1:29">
      <c r="A14" s="152" t="s">
        <v>185</v>
      </c>
      <c r="B14" s="153" t="s">
        <v>411</v>
      </c>
      <c r="C14" s="156"/>
      <c r="D14" s="156"/>
      <c r="E14" s="156"/>
      <c r="F14" s="156"/>
      <c r="G14" s="156"/>
      <c r="H14" s="156"/>
      <c r="I14" s="156"/>
      <c r="J14" s="156"/>
      <c r="K14" s="156"/>
      <c r="L14" s="156"/>
      <c r="M14" s="156"/>
      <c r="N14" s="156"/>
      <c r="O14" s="156"/>
      <c r="P14" s="147"/>
      <c r="Q14" s="156"/>
      <c r="R14" s="67"/>
      <c r="S14" s="67"/>
      <c r="T14" s="47"/>
      <c r="U14" s="47"/>
      <c r="V14" s="47"/>
      <c r="W14" s="47"/>
      <c r="X14" s="47"/>
      <c r="Y14" s="173"/>
      <c r="Z14" s="76" t="str">
        <f>IF(AC14&gt;0,SUM(T14:X14),"")</f>
        <v/>
      </c>
      <c r="AC14" s="2">
        <f t="shared" si="1"/>
        <v>0</v>
      </c>
    </row>
    <row r="15" ht="30" customHeight="1" spans="1:29">
      <c r="A15" s="145" t="s">
        <v>412</v>
      </c>
      <c r="B15" s="157" t="s">
        <v>413</v>
      </c>
      <c r="C15" s="147"/>
      <c r="D15" s="147"/>
      <c r="E15" s="147"/>
      <c r="F15" s="147"/>
      <c r="G15" s="147"/>
      <c r="H15" s="147"/>
      <c r="I15" s="147"/>
      <c r="J15" s="147"/>
      <c r="K15" s="147"/>
      <c r="L15" s="147"/>
      <c r="M15" s="147"/>
      <c r="N15" s="147"/>
      <c r="O15" s="147"/>
      <c r="P15" s="147"/>
      <c r="Q15" s="147"/>
      <c r="R15" s="54" t="s">
        <v>163</v>
      </c>
      <c r="S15" s="54" t="s">
        <v>190</v>
      </c>
      <c r="T15" s="46"/>
      <c r="U15" s="46"/>
      <c r="V15" s="46"/>
      <c r="W15" s="46"/>
      <c r="X15" s="46"/>
      <c r="Y15" s="172"/>
      <c r="Z15" s="74" t="str">
        <f>IF(AC15&gt;0,AVERAGE(Z16,Z23,Z24,Z25),"")</f>
        <v/>
      </c>
      <c r="AC15" s="2">
        <f>SUM(AC16,AC23,AC24,AC25)</f>
        <v>0</v>
      </c>
    </row>
    <row r="16" ht="25.5" spans="1:29">
      <c r="A16" s="148" t="s">
        <v>64</v>
      </c>
      <c r="B16" s="151" t="s">
        <v>414</v>
      </c>
      <c r="C16" s="147"/>
      <c r="D16" s="147"/>
      <c r="E16" s="147"/>
      <c r="F16" s="147"/>
      <c r="G16" s="147"/>
      <c r="H16" s="147"/>
      <c r="I16" s="147"/>
      <c r="J16" s="147"/>
      <c r="K16" s="147"/>
      <c r="L16" s="147"/>
      <c r="M16" s="147"/>
      <c r="N16" s="147"/>
      <c r="O16" s="147"/>
      <c r="P16" s="147"/>
      <c r="Q16" s="147"/>
      <c r="R16" s="56"/>
      <c r="S16" s="56"/>
      <c r="T16" s="46"/>
      <c r="U16" s="46"/>
      <c r="V16" s="46"/>
      <c r="W16" s="46"/>
      <c r="X16" s="46"/>
      <c r="Y16" s="172"/>
      <c r="Z16" s="74" t="str">
        <f>IF(AC16&gt;0,AVERAGE(Z17:Z22),"")</f>
        <v/>
      </c>
      <c r="AC16" s="2">
        <f>SUM(AC17:AC22)</f>
        <v>0</v>
      </c>
    </row>
    <row r="17" spans="1:29">
      <c r="A17" s="158" t="s">
        <v>155</v>
      </c>
      <c r="B17" s="159" t="s">
        <v>415</v>
      </c>
      <c r="C17" s="147"/>
      <c r="D17" s="147"/>
      <c r="E17" s="147"/>
      <c r="F17" s="147"/>
      <c r="G17" s="147"/>
      <c r="H17" s="147"/>
      <c r="I17" s="147"/>
      <c r="J17" s="147"/>
      <c r="K17" s="147"/>
      <c r="L17" s="147"/>
      <c r="M17" s="147"/>
      <c r="N17" s="147"/>
      <c r="O17" s="147"/>
      <c r="P17" s="147"/>
      <c r="Q17" s="147"/>
      <c r="R17" s="56"/>
      <c r="S17" s="56"/>
      <c r="T17" s="47"/>
      <c r="U17" s="47"/>
      <c r="V17" s="47"/>
      <c r="W17" s="47"/>
      <c r="X17" s="47"/>
      <c r="Y17" s="173"/>
      <c r="Z17" s="76" t="str">
        <f t="shared" ref="Z17:Z25" si="2">IF(AC17&gt;0,SUM(T17:X17),"")</f>
        <v/>
      </c>
      <c r="AC17" s="2">
        <f t="shared" ref="AC17:AC25" si="3">COUNT(T17:X17)</f>
        <v>0</v>
      </c>
    </row>
    <row r="18" spans="1:29">
      <c r="A18" s="158" t="s">
        <v>157</v>
      </c>
      <c r="B18" s="159" t="s">
        <v>416</v>
      </c>
      <c r="C18" s="147"/>
      <c r="D18" s="147"/>
      <c r="E18" s="147"/>
      <c r="F18" s="147"/>
      <c r="G18" s="147"/>
      <c r="H18" s="147"/>
      <c r="I18" s="147"/>
      <c r="J18" s="147"/>
      <c r="K18" s="147"/>
      <c r="L18" s="147"/>
      <c r="M18" s="147"/>
      <c r="N18" s="147"/>
      <c r="O18" s="147"/>
      <c r="P18" s="147"/>
      <c r="Q18" s="147"/>
      <c r="R18" s="56"/>
      <c r="S18" s="56"/>
      <c r="T18" s="47"/>
      <c r="U18" s="47"/>
      <c r="V18" s="47"/>
      <c r="W18" s="47"/>
      <c r="X18" s="47"/>
      <c r="Y18" s="173"/>
      <c r="Z18" s="76" t="str">
        <f t="shared" si="2"/>
        <v/>
      </c>
      <c r="AC18" s="2">
        <f t="shared" si="3"/>
        <v>0</v>
      </c>
    </row>
    <row r="19" spans="1:29">
      <c r="A19" s="158" t="s">
        <v>361</v>
      </c>
      <c r="B19" s="159" t="s">
        <v>417</v>
      </c>
      <c r="C19" s="147"/>
      <c r="D19" s="147"/>
      <c r="E19" s="147"/>
      <c r="F19" s="147"/>
      <c r="G19" s="147"/>
      <c r="H19" s="147"/>
      <c r="I19" s="147"/>
      <c r="J19" s="147"/>
      <c r="K19" s="147"/>
      <c r="L19" s="147"/>
      <c r="M19" s="147"/>
      <c r="N19" s="147"/>
      <c r="O19" s="147"/>
      <c r="P19" s="147"/>
      <c r="Q19" s="147"/>
      <c r="R19" s="56"/>
      <c r="S19" s="56"/>
      <c r="T19" s="47"/>
      <c r="U19" s="47"/>
      <c r="V19" s="47"/>
      <c r="W19" s="47"/>
      <c r="X19" s="47"/>
      <c r="Y19" s="173"/>
      <c r="Z19" s="76" t="str">
        <f t="shared" si="2"/>
        <v/>
      </c>
      <c r="AC19" s="2">
        <f t="shared" si="3"/>
        <v>0</v>
      </c>
    </row>
    <row r="20" spans="1:29">
      <c r="A20" s="158" t="s">
        <v>418</v>
      </c>
      <c r="B20" s="159" t="s">
        <v>419</v>
      </c>
      <c r="C20" s="147"/>
      <c r="D20" s="147"/>
      <c r="E20" s="147"/>
      <c r="F20" s="147"/>
      <c r="G20" s="147"/>
      <c r="H20" s="147"/>
      <c r="I20" s="147"/>
      <c r="J20" s="147"/>
      <c r="K20" s="147"/>
      <c r="L20" s="147"/>
      <c r="M20" s="147"/>
      <c r="N20" s="147"/>
      <c r="O20" s="147"/>
      <c r="P20" s="147"/>
      <c r="Q20" s="147"/>
      <c r="R20" s="56"/>
      <c r="S20" s="56"/>
      <c r="T20" s="47"/>
      <c r="U20" s="47"/>
      <c r="V20" s="47"/>
      <c r="W20" s="47"/>
      <c r="X20" s="47"/>
      <c r="Y20" s="173"/>
      <c r="Z20" s="76" t="str">
        <f t="shared" si="2"/>
        <v/>
      </c>
      <c r="AC20" s="2">
        <f t="shared" si="3"/>
        <v>0</v>
      </c>
    </row>
    <row r="21" spans="1:29">
      <c r="A21" s="158" t="s">
        <v>420</v>
      </c>
      <c r="B21" s="159" t="s">
        <v>421</v>
      </c>
      <c r="C21" s="147"/>
      <c r="D21" s="147"/>
      <c r="E21" s="147"/>
      <c r="F21" s="147"/>
      <c r="G21" s="147"/>
      <c r="H21" s="147"/>
      <c r="I21" s="147"/>
      <c r="J21" s="147"/>
      <c r="K21" s="147"/>
      <c r="L21" s="147"/>
      <c r="M21" s="147"/>
      <c r="N21" s="147"/>
      <c r="O21" s="147"/>
      <c r="P21" s="147"/>
      <c r="Q21" s="147"/>
      <c r="R21" s="56"/>
      <c r="S21" s="56"/>
      <c r="T21" s="47"/>
      <c r="U21" s="47"/>
      <c r="V21" s="47"/>
      <c r="W21" s="47"/>
      <c r="X21" s="47"/>
      <c r="Y21" s="173"/>
      <c r="Z21" s="76" t="str">
        <f t="shared" si="2"/>
        <v/>
      </c>
      <c r="AC21" s="2">
        <f t="shared" si="3"/>
        <v>0</v>
      </c>
    </row>
    <row r="22" spans="1:29">
      <c r="A22" s="152" t="s">
        <v>196</v>
      </c>
      <c r="B22" s="153" t="s">
        <v>422</v>
      </c>
      <c r="C22" s="156"/>
      <c r="D22" s="156"/>
      <c r="E22" s="156"/>
      <c r="F22" s="156"/>
      <c r="G22" s="156"/>
      <c r="H22" s="156"/>
      <c r="I22" s="156"/>
      <c r="J22" s="156"/>
      <c r="K22" s="156"/>
      <c r="L22" s="156"/>
      <c r="M22" s="156"/>
      <c r="N22" s="156"/>
      <c r="O22" s="156"/>
      <c r="P22" s="147"/>
      <c r="Q22" s="147"/>
      <c r="R22" s="56"/>
      <c r="S22" s="67"/>
      <c r="T22" s="47"/>
      <c r="U22" s="47"/>
      <c r="V22" s="47"/>
      <c r="W22" s="47"/>
      <c r="X22" s="47"/>
      <c r="Y22" s="173"/>
      <c r="Z22" s="76" t="str">
        <f t="shared" si="2"/>
        <v/>
      </c>
      <c r="AC22" s="2">
        <f t="shared" si="3"/>
        <v>0</v>
      </c>
    </row>
    <row r="23" ht="25.5" spans="1:29">
      <c r="A23" s="148" t="s">
        <v>66</v>
      </c>
      <c r="B23" s="151" t="s">
        <v>423</v>
      </c>
      <c r="C23" s="147"/>
      <c r="D23" s="147"/>
      <c r="E23" s="147"/>
      <c r="F23" s="147"/>
      <c r="G23" s="147"/>
      <c r="H23" s="147"/>
      <c r="I23" s="147"/>
      <c r="J23" s="147"/>
      <c r="K23" s="147"/>
      <c r="L23" s="147"/>
      <c r="M23" s="147"/>
      <c r="N23" s="147"/>
      <c r="O23" s="147"/>
      <c r="P23" s="147"/>
      <c r="Q23" s="147"/>
      <c r="R23" s="56"/>
      <c r="S23" s="135"/>
      <c r="T23" s="47"/>
      <c r="U23" s="47"/>
      <c r="V23" s="47"/>
      <c r="W23" s="47"/>
      <c r="X23" s="47"/>
      <c r="Y23" s="173"/>
      <c r="Z23" s="76" t="str">
        <f t="shared" si="2"/>
        <v/>
      </c>
      <c r="AC23" s="2">
        <f t="shared" si="3"/>
        <v>0</v>
      </c>
    </row>
    <row r="24" ht="24" spans="1:29">
      <c r="A24" s="160" t="s">
        <v>68</v>
      </c>
      <c r="B24" s="153" t="s">
        <v>424</v>
      </c>
      <c r="C24" s="156"/>
      <c r="D24" s="156"/>
      <c r="E24" s="156"/>
      <c r="F24" s="156"/>
      <c r="G24" s="156"/>
      <c r="H24" s="156"/>
      <c r="I24" s="156"/>
      <c r="J24" s="156"/>
      <c r="K24" s="156"/>
      <c r="L24" s="156"/>
      <c r="M24" s="156"/>
      <c r="N24" s="156"/>
      <c r="O24" s="156"/>
      <c r="P24" s="147"/>
      <c r="Q24" s="156"/>
      <c r="R24" s="56"/>
      <c r="S24" s="136"/>
      <c r="T24" s="47"/>
      <c r="U24" s="47"/>
      <c r="V24" s="47"/>
      <c r="W24" s="47"/>
      <c r="X24" s="47"/>
      <c r="Y24" s="173"/>
      <c r="Z24" s="76" t="str">
        <f t="shared" si="2"/>
        <v/>
      </c>
      <c r="AC24" s="2">
        <f t="shared" si="3"/>
        <v>0</v>
      </c>
    </row>
    <row r="25" ht="25.5" spans="1:29">
      <c r="A25" s="161" t="s">
        <v>70</v>
      </c>
      <c r="B25" s="162" t="s">
        <v>425</v>
      </c>
      <c r="C25" s="163"/>
      <c r="D25" s="163"/>
      <c r="E25" s="163"/>
      <c r="F25" s="163"/>
      <c r="G25" s="163"/>
      <c r="H25" s="163"/>
      <c r="I25" s="163"/>
      <c r="J25" s="163"/>
      <c r="K25" s="163"/>
      <c r="L25" s="163"/>
      <c r="M25" s="163"/>
      <c r="N25" s="163"/>
      <c r="O25" s="163"/>
      <c r="P25" s="163"/>
      <c r="Q25" s="163"/>
      <c r="R25" s="67"/>
      <c r="S25" s="137"/>
      <c r="T25" s="47"/>
      <c r="U25" s="47"/>
      <c r="V25" s="47"/>
      <c r="W25" s="47"/>
      <c r="X25" s="47"/>
      <c r="Y25" s="173"/>
      <c r="Z25" s="76" t="str">
        <f t="shared" si="2"/>
        <v/>
      </c>
      <c r="AC25" s="2">
        <f t="shared" si="3"/>
        <v>0</v>
      </c>
    </row>
    <row r="26" ht="38.25" spans="1:29">
      <c r="A26" s="145" t="s">
        <v>426</v>
      </c>
      <c r="B26" s="146" t="s">
        <v>427</v>
      </c>
      <c r="C26" s="147"/>
      <c r="D26" s="147"/>
      <c r="E26" s="147"/>
      <c r="F26" s="147"/>
      <c r="G26" s="147"/>
      <c r="H26" s="147"/>
      <c r="I26" s="147"/>
      <c r="J26" s="147"/>
      <c r="K26" s="147"/>
      <c r="L26" s="147"/>
      <c r="M26" s="147"/>
      <c r="N26" s="147"/>
      <c r="O26" s="147"/>
      <c r="P26" s="147"/>
      <c r="Q26" s="147"/>
      <c r="R26" s="54" t="s">
        <v>428</v>
      </c>
      <c r="S26" s="135"/>
      <c r="T26" s="46"/>
      <c r="U26" s="46"/>
      <c r="V26" s="46"/>
      <c r="W26" s="46"/>
      <c r="X26" s="46"/>
      <c r="Y26" s="172"/>
      <c r="Z26" s="74" t="str">
        <f>IF(AC26&gt;0,AVERAGE(Z27:Z32),"")</f>
        <v/>
      </c>
      <c r="AC26" s="2">
        <f>SUM(AC27:AC32)</f>
        <v>0</v>
      </c>
    </row>
    <row r="27" ht="33.75" spans="1:29">
      <c r="A27" s="148" t="s">
        <v>64</v>
      </c>
      <c r="B27" s="151" t="s">
        <v>429</v>
      </c>
      <c r="C27" s="147"/>
      <c r="D27" s="147"/>
      <c r="E27" s="147"/>
      <c r="F27" s="147"/>
      <c r="G27" s="147"/>
      <c r="H27" s="147"/>
      <c r="I27" s="147"/>
      <c r="J27" s="147"/>
      <c r="K27" s="147"/>
      <c r="L27" s="147"/>
      <c r="M27" s="171" t="s">
        <v>311</v>
      </c>
      <c r="N27" s="171" t="s">
        <v>311</v>
      </c>
      <c r="O27" s="147"/>
      <c r="P27" s="147"/>
      <c r="Q27" s="147"/>
      <c r="R27" s="56"/>
      <c r="S27" s="136"/>
      <c r="T27" s="47"/>
      <c r="U27" s="47"/>
      <c r="V27" s="47"/>
      <c r="W27" s="47"/>
      <c r="X27" s="47"/>
      <c r="Y27" s="173"/>
      <c r="Z27" s="76" t="str">
        <f t="shared" ref="Z27:Z32" si="4">IF(AC27&gt;0,SUM(T27:X27),"")</f>
        <v/>
      </c>
      <c r="AC27" s="2">
        <f t="shared" ref="AC27:AC32" si="5">COUNT(T27:X27)</f>
        <v>0</v>
      </c>
    </row>
    <row r="28" spans="1:29">
      <c r="A28" s="148" t="s">
        <v>66</v>
      </c>
      <c r="B28" s="155" t="s">
        <v>430</v>
      </c>
      <c r="C28" s="147"/>
      <c r="D28" s="147"/>
      <c r="E28" s="147"/>
      <c r="F28" s="147"/>
      <c r="G28" s="147"/>
      <c r="H28" s="147"/>
      <c r="I28" s="147"/>
      <c r="J28" s="147"/>
      <c r="K28" s="147"/>
      <c r="L28" s="147"/>
      <c r="M28" s="147"/>
      <c r="N28" s="147"/>
      <c r="O28" s="147"/>
      <c r="P28" s="147"/>
      <c r="Q28" s="147"/>
      <c r="R28" s="56"/>
      <c r="S28" s="136"/>
      <c r="T28" s="47"/>
      <c r="U28" s="47"/>
      <c r="V28" s="47"/>
      <c r="W28" s="47"/>
      <c r="X28" s="47"/>
      <c r="Y28" s="173"/>
      <c r="Z28" s="76" t="str">
        <f t="shared" si="4"/>
        <v/>
      </c>
      <c r="AC28" s="2">
        <f t="shared" si="5"/>
        <v>0</v>
      </c>
    </row>
    <row r="29" ht="33.75" spans="1:29">
      <c r="A29" s="148" t="s">
        <v>68</v>
      </c>
      <c r="B29" s="164" t="s">
        <v>431</v>
      </c>
      <c r="C29" s="147"/>
      <c r="D29" s="147"/>
      <c r="E29" s="147"/>
      <c r="F29" s="147"/>
      <c r="G29" s="147"/>
      <c r="H29" s="147"/>
      <c r="I29" s="147"/>
      <c r="J29" s="147"/>
      <c r="K29" s="147"/>
      <c r="L29" s="147"/>
      <c r="M29" s="171" t="s">
        <v>311</v>
      </c>
      <c r="N29" s="171" t="s">
        <v>311</v>
      </c>
      <c r="O29" s="147"/>
      <c r="P29" s="147"/>
      <c r="Q29" s="147"/>
      <c r="R29" s="56"/>
      <c r="S29" s="136"/>
      <c r="T29" s="47"/>
      <c r="U29" s="47"/>
      <c r="V29" s="47"/>
      <c r="W29" s="47"/>
      <c r="X29" s="47"/>
      <c r="Y29" s="173"/>
      <c r="Z29" s="76" t="str">
        <f t="shared" si="4"/>
        <v/>
      </c>
      <c r="AC29" s="2">
        <f t="shared" si="5"/>
        <v>0</v>
      </c>
    </row>
    <row r="30" ht="25.5" spans="1:29">
      <c r="A30" s="148" t="s">
        <v>70</v>
      </c>
      <c r="B30" s="155" t="s">
        <v>432</v>
      </c>
      <c r="C30" s="147"/>
      <c r="D30" s="147"/>
      <c r="E30" s="147"/>
      <c r="F30" s="147"/>
      <c r="G30" s="147"/>
      <c r="H30" s="147"/>
      <c r="I30" s="147"/>
      <c r="J30" s="147"/>
      <c r="K30" s="147"/>
      <c r="L30" s="147"/>
      <c r="M30" s="147"/>
      <c r="N30" s="147"/>
      <c r="O30" s="147"/>
      <c r="P30" s="147"/>
      <c r="Q30" s="147"/>
      <c r="R30" s="56"/>
      <c r="S30" s="136"/>
      <c r="T30" s="47"/>
      <c r="U30" s="47"/>
      <c r="V30" s="47"/>
      <c r="W30" s="47"/>
      <c r="X30" s="47"/>
      <c r="Y30" s="173"/>
      <c r="Z30" s="76" t="str">
        <f t="shared" si="4"/>
        <v/>
      </c>
      <c r="AC30" s="2">
        <f t="shared" si="5"/>
        <v>0</v>
      </c>
    </row>
    <row r="31" spans="1:29">
      <c r="A31" s="160" t="s">
        <v>72</v>
      </c>
      <c r="B31" s="153" t="s">
        <v>433</v>
      </c>
      <c r="C31" s="156"/>
      <c r="D31" s="156"/>
      <c r="E31" s="156"/>
      <c r="F31" s="156"/>
      <c r="G31" s="156"/>
      <c r="H31" s="156"/>
      <c r="I31" s="147"/>
      <c r="J31" s="147"/>
      <c r="K31" s="147"/>
      <c r="L31" s="147"/>
      <c r="M31" s="147"/>
      <c r="N31" s="147"/>
      <c r="O31" s="156"/>
      <c r="P31" s="156"/>
      <c r="Q31" s="156"/>
      <c r="R31" s="56"/>
      <c r="S31" s="136"/>
      <c r="T31" s="47"/>
      <c r="U31" s="47"/>
      <c r="V31" s="47"/>
      <c r="W31" s="47"/>
      <c r="X31" s="47"/>
      <c r="Y31" s="173"/>
      <c r="Z31" s="76" t="str">
        <f t="shared" si="4"/>
        <v/>
      </c>
      <c r="AC31" s="2">
        <f t="shared" si="5"/>
        <v>0</v>
      </c>
    </row>
    <row r="32" spans="1:29">
      <c r="A32" s="148" t="s">
        <v>74</v>
      </c>
      <c r="B32" s="151" t="s">
        <v>434</v>
      </c>
      <c r="C32" s="147"/>
      <c r="D32" s="147"/>
      <c r="E32" s="147"/>
      <c r="F32" s="147"/>
      <c r="G32" s="147"/>
      <c r="H32" s="147"/>
      <c r="I32" s="147"/>
      <c r="J32" s="147"/>
      <c r="K32" s="147"/>
      <c r="L32" s="147"/>
      <c r="M32" s="147"/>
      <c r="N32" s="147"/>
      <c r="O32" s="147"/>
      <c r="P32" s="147"/>
      <c r="Q32" s="147"/>
      <c r="R32" s="67"/>
      <c r="S32" s="137"/>
      <c r="T32" s="47"/>
      <c r="U32" s="47"/>
      <c r="V32" s="47"/>
      <c r="W32" s="47"/>
      <c r="X32" s="47"/>
      <c r="Y32" s="173"/>
      <c r="Z32" s="76" t="str">
        <f t="shared" si="4"/>
        <v/>
      </c>
      <c r="AC32" s="2">
        <f t="shared" si="5"/>
        <v>0</v>
      </c>
    </row>
    <row r="33" spans="1:2">
      <c r="A33" s="165" t="s">
        <v>435</v>
      </c>
      <c r="B33" s="166"/>
    </row>
    <row r="34" spans="1:2">
      <c r="A34" s="167"/>
      <c r="B34" s="168" t="s">
        <v>133</v>
      </c>
    </row>
    <row r="35" spans="1:26">
      <c r="A35" s="169" t="s">
        <v>165</v>
      </c>
      <c r="B35" s="170" t="s">
        <v>166</v>
      </c>
      <c r="X35" s="69" t="s">
        <v>86</v>
      </c>
      <c r="Z35" s="77" t="e">
        <f>AVERAGE(Z5,Z15,Z26)</f>
        <v>#DIV/0!</v>
      </c>
    </row>
  </sheetData>
  <sheetProtection password="CF63" sheet="1" selectLockedCells="1" objects="1" scenarios="1"/>
  <mergeCells count="5">
    <mergeCell ref="R5:R14"/>
    <mergeCell ref="R15:R25"/>
    <mergeCell ref="R26:R32"/>
    <mergeCell ref="S5:S14"/>
    <mergeCell ref="S15:S22"/>
  </mergeCells>
  <dataValidations count="5">
    <dataValidation type="whole" operator="equal" allowBlank="1" showInputMessage="1" showErrorMessage="1" sqref="T5:T32">
      <formula1>0</formula1>
    </dataValidation>
    <dataValidation type="whole" operator="equal" allowBlank="1" showInputMessage="1" showErrorMessage="1" sqref="U5:U32">
      <formula1>1</formula1>
    </dataValidation>
    <dataValidation type="whole" operator="equal" allowBlank="1" showInputMessage="1" showErrorMessage="1" sqref="V5:V32">
      <formula1>2</formula1>
    </dataValidation>
    <dataValidation type="whole" operator="equal" allowBlank="1" showInputMessage="1" showErrorMessage="1" sqref="W5:W32">
      <formula1>3</formula1>
    </dataValidation>
    <dataValidation type="whole" operator="equal" allowBlank="1" showInputMessage="1" showErrorMessage="1" sqref="X5:X32">
      <formula1>4</formula1>
    </dataValidation>
  </dataValidation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C26"/>
  <sheetViews>
    <sheetView workbookViewId="0">
      <pane xSplit="2" ySplit="4" topLeftCell="T6" activePane="bottomRight" state="frozen"/>
      <selection/>
      <selection pane="topRight"/>
      <selection pane="bottomLeft"/>
      <selection pane="bottomRight" activeCell="T6" sqref="T6"/>
    </sheetView>
  </sheetViews>
  <sheetFormatPr defaultColWidth="8.85714285714286" defaultRowHeight="15"/>
  <cols>
    <col min="1" max="1" width="8.85714285714286" style="2"/>
    <col min="2" max="2" width="70.7142857142857" style="3" customWidth="1"/>
    <col min="3" max="17" width="8.85714285714286" style="2" customWidth="1"/>
    <col min="18" max="18" width="27" style="2" customWidth="1"/>
    <col min="19" max="19" width="15.4285714285714" style="2" customWidth="1"/>
    <col min="20" max="24" width="8.85714285714286" style="2"/>
    <col min="25" max="25" width="50.7142857142857" style="4" customWidth="1"/>
    <col min="26" max="26" width="14.2857142857143" style="2" customWidth="1"/>
    <col min="27" max="28" width="8.85714285714286" style="2"/>
    <col min="29" max="29" width="8.85714285714286" style="2" hidden="1" customWidth="1"/>
    <col min="30" max="16384" width="8.85714285714286" style="2"/>
  </cols>
  <sheetData>
    <row r="1" spans="1:2">
      <c r="A1" s="113" t="s">
        <v>22</v>
      </c>
      <c r="B1" s="114"/>
    </row>
    <row r="2" s="1" customFormat="1" spans="1:25">
      <c r="A2" s="115"/>
      <c r="B2" s="116"/>
      <c r="C2" s="10"/>
      <c r="D2" s="10"/>
      <c r="E2" s="10"/>
      <c r="F2" s="10"/>
      <c r="G2" s="10"/>
      <c r="H2" s="10"/>
      <c r="I2" s="10"/>
      <c r="J2" s="10"/>
      <c r="K2" s="10"/>
      <c r="L2" s="36" t="s">
        <v>23</v>
      </c>
      <c r="M2" s="10"/>
      <c r="N2" s="10"/>
      <c r="O2" s="10"/>
      <c r="P2" s="10"/>
      <c r="Q2" s="10"/>
      <c r="Y2" s="70"/>
    </row>
    <row r="3" ht="38.25" spans="1:26">
      <c r="A3" s="117"/>
      <c r="B3" s="118"/>
      <c r="C3" s="13" t="s">
        <v>24</v>
      </c>
      <c r="D3" s="14"/>
      <c r="E3" s="15"/>
      <c r="F3" s="15"/>
      <c r="G3" s="15"/>
      <c r="H3" s="16"/>
      <c r="I3" s="37" t="s">
        <v>25</v>
      </c>
      <c r="J3" s="37" t="s">
        <v>26</v>
      </c>
      <c r="K3" s="37" t="s">
        <v>27</v>
      </c>
      <c r="L3" s="37" t="s">
        <v>28</v>
      </c>
      <c r="M3" s="37" t="s">
        <v>29</v>
      </c>
      <c r="N3" s="37" t="s">
        <v>30</v>
      </c>
      <c r="O3" s="37" t="s">
        <v>31</v>
      </c>
      <c r="P3" s="37" t="s">
        <v>32</v>
      </c>
      <c r="Q3" s="37" t="s">
        <v>33</v>
      </c>
      <c r="T3" s="39"/>
      <c r="U3" s="39"/>
      <c r="V3" s="40" t="s">
        <v>34</v>
      </c>
      <c r="W3" s="39"/>
      <c r="X3" s="39"/>
      <c r="Z3" s="48"/>
    </row>
    <row r="4" ht="84" customHeight="1" spans="1:26">
      <c r="A4" s="119" t="s">
        <v>436</v>
      </c>
      <c r="B4" s="118"/>
      <c r="C4" s="18" t="s">
        <v>36</v>
      </c>
      <c r="D4" s="18" t="s">
        <v>37</v>
      </c>
      <c r="E4" s="18" t="s">
        <v>38</v>
      </c>
      <c r="F4" s="18" t="s">
        <v>39</v>
      </c>
      <c r="G4" s="18" t="s">
        <v>40</v>
      </c>
      <c r="H4" s="18" t="s">
        <v>41</v>
      </c>
      <c r="I4" s="18" t="s">
        <v>42</v>
      </c>
      <c r="J4" s="18" t="s">
        <v>43</v>
      </c>
      <c r="K4" s="18" t="s">
        <v>44</v>
      </c>
      <c r="L4" s="18" t="s">
        <v>45</v>
      </c>
      <c r="M4" s="18" t="s">
        <v>46</v>
      </c>
      <c r="N4" s="18" t="s">
        <v>47</v>
      </c>
      <c r="O4" s="18" t="s">
        <v>48</v>
      </c>
      <c r="P4" s="18" t="s">
        <v>49</v>
      </c>
      <c r="Q4" s="18" t="s">
        <v>50</v>
      </c>
      <c r="R4" s="41" t="s">
        <v>51</v>
      </c>
      <c r="S4" s="106" t="s">
        <v>52</v>
      </c>
      <c r="T4" s="43">
        <f>'B.P&amp;S 6.Trans &amp; Accounting'!T4</f>
        <v>0</v>
      </c>
      <c r="U4" s="43">
        <f>'B.P&amp;S 6.Trans &amp; Accounting'!U4</f>
        <v>1</v>
      </c>
      <c r="V4" s="43">
        <f>'B.P&amp;S 6.Trans &amp; Accounting'!V4</f>
        <v>2</v>
      </c>
      <c r="W4" s="43">
        <f>'B.P&amp;S 6.Trans &amp; Accounting'!W4</f>
        <v>3</v>
      </c>
      <c r="X4" s="43">
        <f>'B.P&amp;S 6.Trans &amp; Accounting'!X4</f>
        <v>4</v>
      </c>
      <c r="Y4" s="71" t="s">
        <v>53</v>
      </c>
      <c r="Z4" s="72" t="s">
        <v>54</v>
      </c>
    </row>
    <row r="5" ht="38.25" spans="1:29">
      <c r="A5" s="120" t="s">
        <v>437</v>
      </c>
      <c r="B5" s="121" t="s">
        <v>438</v>
      </c>
      <c r="C5" s="122"/>
      <c r="D5" s="122"/>
      <c r="E5" s="122"/>
      <c r="F5" s="122"/>
      <c r="G5" s="122"/>
      <c r="H5" s="122"/>
      <c r="I5" s="122"/>
      <c r="J5" s="122"/>
      <c r="K5" s="122"/>
      <c r="L5" s="122"/>
      <c r="M5" s="122"/>
      <c r="N5" s="122"/>
      <c r="O5" s="122"/>
      <c r="P5" s="122"/>
      <c r="Q5" s="122"/>
      <c r="R5" s="44" t="s">
        <v>57</v>
      </c>
      <c r="S5" s="135"/>
      <c r="T5" s="46"/>
      <c r="U5" s="46"/>
      <c r="V5" s="46"/>
      <c r="W5" s="46"/>
      <c r="X5" s="46"/>
      <c r="Y5" s="73"/>
      <c r="Z5" s="74" t="str">
        <f>IF(AC5&gt;0,AVERAGE(Z6:Z8),"")</f>
        <v/>
      </c>
      <c r="AC5" s="2">
        <f>SUM(AC6:AC8)</f>
        <v>0</v>
      </c>
    </row>
    <row r="6" spans="1:29">
      <c r="A6" s="123" t="s">
        <v>64</v>
      </c>
      <c r="B6" s="124" t="s">
        <v>140</v>
      </c>
      <c r="C6" s="122"/>
      <c r="D6" s="122"/>
      <c r="E6" s="122"/>
      <c r="F6" s="122"/>
      <c r="G6" s="122"/>
      <c r="H6" s="122"/>
      <c r="I6" s="122"/>
      <c r="J6" s="122"/>
      <c r="K6" s="122"/>
      <c r="L6" s="122"/>
      <c r="M6" s="122"/>
      <c r="N6" s="122"/>
      <c r="O6" s="122"/>
      <c r="P6" s="122"/>
      <c r="Q6" s="122"/>
      <c r="R6" s="44"/>
      <c r="S6" s="136"/>
      <c r="T6" s="47"/>
      <c r="U6" s="47"/>
      <c r="V6" s="47"/>
      <c r="W6" s="47"/>
      <c r="X6" s="47"/>
      <c r="Y6" s="75"/>
      <c r="Z6" s="76" t="str">
        <f>IF(AC6&gt;0,SUM(T6:X6),"")</f>
        <v/>
      </c>
      <c r="AC6" s="2">
        <f>COUNT(T6:X6)</f>
        <v>0</v>
      </c>
    </row>
    <row r="7" spans="1:29">
      <c r="A7" s="125" t="s">
        <v>66</v>
      </c>
      <c r="B7" s="126" t="s">
        <v>141</v>
      </c>
      <c r="C7" s="122"/>
      <c r="D7" s="122"/>
      <c r="E7" s="122"/>
      <c r="F7" s="122"/>
      <c r="G7" s="122"/>
      <c r="H7" s="122"/>
      <c r="I7" s="122"/>
      <c r="J7" s="122"/>
      <c r="K7" s="122"/>
      <c r="L7" s="122"/>
      <c r="M7" s="122"/>
      <c r="N7" s="122"/>
      <c r="O7" s="122"/>
      <c r="P7" s="122"/>
      <c r="Q7" s="127"/>
      <c r="R7" s="44"/>
      <c r="S7" s="136"/>
      <c r="T7" s="47"/>
      <c r="U7" s="47"/>
      <c r="V7" s="47"/>
      <c r="W7" s="47"/>
      <c r="X7" s="47"/>
      <c r="Y7" s="75"/>
      <c r="Z7" s="76" t="str">
        <f>IF(AC7&gt;0,SUM(T7:X7),"")</f>
        <v/>
      </c>
      <c r="AC7" s="2">
        <f t="shared" ref="AC7:AC8" si="0">COUNT(T7:X7)</f>
        <v>0</v>
      </c>
    </row>
    <row r="8" spans="1:29">
      <c r="A8" s="125" t="s">
        <v>68</v>
      </c>
      <c r="B8" s="126" t="s">
        <v>142</v>
      </c>
      <c r="C8" s="127"/>
      <c r="D8" s="127"/>
      <c r="E8" s="127"/>
      <c r="F8" s="127"/>
      <c r="G8" s="127"/>
      <c r="H8" s="127"/>
      <c r="I8" s="127"/>
      <c r="J8" s="127"/>
      <c r="K8" s="127"/>
      <c r="L8" s="127"/>
      <c r="M8" s="127"/>
      <c r="N8" s="127"/>
      <c r="O8" s="127"/>
      <c r="P8" s="127"/>
      <c r="Q8" s="122"/>
      <c r="R8" s="44"/>
      <c r="S8" s="136"/>
      <c r="T8" s="47"/>
      <c r="U8" s="47"/>
      <c r="V8" s="47"/>
      <c r="W8" s="47"/>
      <c r="X8" s="47"/>
      <c r="Y8" s="75"/>
      <c r="Z8" s="76" t="str">
        <f>IF(AC8&gt;0,SUM(T8:X8),"")</f>
        <v/>
      </c>
      <c r="AC8" s="2">
        <f t="shared" si="0"/>
        <v>0</v>
      </c>
    </row>
    <row r="9" ht="28.5" customHeight="1" spans="1:29">
      <c r="A9" s="120" t="s">
        <v>439</v>
      </c>
      <c r="B9" s="121" t="s">
        <v>440</v>
      </c>
      <c r="C9" s="122"/>
      <c r="D9" s="122"/>
      <c r="E9" s="122"/>
      <c r="F9" s="122"/>
      <c r="G9" s="122"/>
      <c r="H9" s="122"/>
      <c r="I9" s="122"/>
      <c r="J9" s="122"/>
      <c r="K9" s="122"/>
      <c r="L9" s="122"/>
      <c r="M9" s="122"/>
      <c r="N9" s="122"/>
      <c r="O9" s="122"/>
      <c r="P9" s="122"/>
      <c r="Q9" s="122"/>
      <c r="R9" s="54" t="s">
        <v>441</v>
      </c>
      <c r="S9" s="135"/>
      <c r="T9" s="46"/>
      <c r="U9" s="46"/>
      <c r="V9" s="46"/>
      <c r="W9" s="46"/>
      <c r="X9" s="46"/>
      <c r="Y9" s="73"/>
      <c r="Z9" s="74" t="str">
        <f>IF(AC9&gt;0,AVERAGE(Z10:Z11),"")</f>
        <v/>
      </c>
      <c r="AC9" s="2">
        <f>SUM(AC10:AC11)</f>
        <v>0</v>
      </c>
    </row>
    <row r="10" ht="25.5" spans="1:29">
      <c r="A10" s="123" t="s">
        <v>64</v>
      </c>
      <c r="B10" s="124" t="s">
        <v>442</v>
      </c>
      <c r="C10" s="122"/>
      <c r="D10" s="122"/>
      <c r="E10" s="122"/>
      <c r="F10" s="122"/>
      <c r="G10" s="122"/>
      <c r="H10" s="122"/>
      <c r="I10" s="122"/>
      <c r="J10" s="122"/>
      <c r="K10" s="122"/>
      <c r="L10" s="122"/>
      <c r="M10" s="122"/>
      <c r="N10" s="122"/>
      <c r="O10" s="122"/>
      <c r="P10" s="122"/>
      <c r="Q10" s="122"/>
      <c r="R10" s="56"/>
      <c r="S10" s="136"/>
      <c r="T10" s="47"/>
      <c r="U10" s="47"/>
      <c r="V10" s="47"/>
      <c r="W10" s="47"/>
      <c r="X10" s="47"/>
      <c r="Y10" s="75"/>
      <c r="Z10" s="76" t="str">
        <f>IF(AC10&gt;0,SUM(T10:X10),"")</f>
        <v/>
      </c>
      <c r="AC10" s="2">
        <f t="shared" ref="AC10:AC11" si="1">COUNT(T10:X10)</f>
        <v>0</v>
      </c>
    </row>
    <row r="11" ht="21" customHeight="1" spans="1:29">
      <c r="A11" s="123" t="s">
        <v>66</v>
      </c>
      <c r="B11" s="124" t="s">
        <v>443</v>
      </c>
      <c r="C11" s="122"/>
      <c r="D11" s="122"/>
      <c r="E11" s="122"/>
      <c r="F11" s="122"/>
      <c r="G11" s="122"/>
      <c r="H11" s="122"/>
      <c r="I11" s="122"/>
      <c r="J11" s="122"/>
      <c r="K11" s="122"/>
      <c r="L11" s="122"/>
      <c r="M11" s="122"/>
      <c r="N11" s="122"/>
      <c r="O11" s="122"/>
      <c r="P11" s="122"/>
      <c r="Q11" s="122"/>
      <c r="R11" s="67"/>
      <c r="S11" s="137"/>
      <c r="T11" s="47"/>
      <c r="U11" s="47"/>
      <c r="V11" s="47"/>
      <c r="W11" s="47"/>
      <c r="X11" s="47"/>
      <c r="Y11" s="75"/>
      <c r="Z11" s="76" t="str">
        <f>IF(AC11&gt;0,SUM(T11:X11),"")</f>
        <v/>
      </c>
      <c r="AC11" s="2">
        <f t="shared" si="1"/>
        <v>0</v>
      </c>
    </row>
    <row r="12" ht="25.5" customHeight="1" spans="1:29">
      <c r="A12" s="120" t="s">
        <v>444</v>
      </c>
      <c r="B12" s="121" t="s">
        <v>445</v>
      </c>
      <c r="C12" s="122"/>
      <c r="D12" s="122"/>
      <c r="E12" s="122"/>
      <c r="F12" s="122"/>
      <c r="G12" s="122"/>
      <c r="H12" s="122"/>
      <c r="I12" s="122"/>
      <c r="J12" s="122"/>
      <c r="K12" s="122"/>
      <c r="L12" s="122"/>
      <c r="M12" s="122"/>
      <c r="N12" s="122"/>
      <c r="O12" s="122"/>
      <c r="P12" s="122"/>
      <c r="Q12" s="122"/>
      <c r="R12" s="54" t="s">
        <v>446</v>
      </c>
      <c r="S12" s="135"/>
      <c r="T12" s="46"/>
      <c r="U12" s="46"/>
      <c r="V12" s="46"/>
      <c r="W12" s="46"/>
      <c r="X12" s="46"/>
      <c r="Y12" s="73"/>
      <c r="Z12" s="74" t="str">
        <f>IF(AC12&gt;0,AVERAGE(Z13:Z16),"")</f>
        <v/>
      </c>
      <c r="AC12" s="2">
        <f>SUM(AC13:AC16)</f>
        <v>0</v>
      </c>
    </row>
    <row r="13" ht="25.5" spans="1:29">
      <c r="A13" s="123" t="s">
        <v>64</v>
      </c>
      <c r="B13" s="124" t="s">
        <v>447</v>
      </c>
      <c r="C13" s="122"/>
      <c r="D13" s="122"/>
      <c r="E13" s="122"/>
      <c r="F13" s="122"/>
      <c r="G13" s="122"/>
      <c r="H13" s="122"/>
      <c r="I13" s="122"/>
      <c r="J13" s="122"/>
      <c r="K13" s="122"/>
      <c r="L13" s="122"/>
      <c r="M13" s="122"/>
      <c r="N13" s="122"/>
      <c r="O13" s="122"/>
      <c r="P13" s="122"/>
      <c r="Q13" s="122"/>
      <c r="R13" s="56"/>
      <c r="S13" s="136"/>
      <c r="T13" s="47"/>
      <c r="U13" s="47"/>
      <c r="V13" s="47"/>
      <c r="W13" s="47"/>
      <c r="X13" s="47"/>
      <c r="Y13" s="75"/>
      <c r="Z13" s="76" t="str">
        <f>IF(AC13&gt;0,SUM(T13:X13),"")</f>
        <v/>
      </c>
      <c r="AC13" s="2">
        <f t="shared" ref="AC13:AC16" si="2">COUNT(T13:X13)</f>
        <v>0</v>
      </c>
    </row>
    <row r="14" spans="1:29">
      <c r="A14" s="123" t="s">
        <v>66</v>
      </c>
      <c r="B14" s="124" t="s">
        <v>448</v>
      </c>
      <c r="C14" s="122"/>
      <c r="D14" s="122"/>
      <c r="E14" s="122"/>
      <c r="F14" s="122"/>
      <c r="G14" s="122"/>
      <c r="H14" s="122"/>
      <c r="I14" s="122"/>
      <c r="J14" s="122"/>
      <c r="K14" s="122"/>
      <c r="L14" s="122"/>
      <c r="M14" s="122"/>
      <c r="N14" s="122"/>
      <c r="O14" s="122"/>
      <c r="P14" s="122"/>
      <c r="Q14" s="122"/>
      <c r="R14" s="56"/>
      <c r="S14" s="136"/>
      <c r="T14" s="47"/>
      <c r="U14" s="47"/>
      <c r="V14" s="47"/>
      <c r="W14" s="47"/>
      <c r="X14" s="47"/>
      <c r="Y14" s="75"/>
      <c r="Z14" s="76" t="str">
        <f>IF(AC14&gt;0,SUM(T14:X14),"")</f>
        <v/>
      </c>
      <c r="AC14" s="2">
        <f t="shared" si="2"/>
        <v>0</v>
      </c>
    </row>
    <row r="15" spans="1:29">
      <c r="A15" s="123" t="s">
        <v>68</v>
      </c>
      <c r="B15" s="124" t="s">
        <v>449</v>
      </c>
      <c r="C15" s="122"/>
      <c r="D15" s="122"/>
      <c r="E15" s="122"/>
      <c r="F15" s="122"/>
      <c r="G15" s="122"/>
      <c r="H15" s="122"/>
      <c r="I15" s="122"/>
      <c r="J15" s="122"/>
      <c r="K15" s="122"/>
      <c r="L15" s="122"/>
      <c r="M15" s="122"/>
      <c r="N15" s="122"/>
      <c r="O15" s="122"/>
      <c r="P15" s="122"/>
      <c r="Q15" s="122"/>
      <c r="R15" s="56"/>
      <c r="S15" s="136"/>
      <c r="T15" s="47"/>
      <c r="U15" s="47"/>
      <c r="V15" s="47"/>
      <c r="W15" s="47"/>
      <c r="X15" s="47"/>
      <c r="Y15" s="75"/>
      <c r="Z15" s="76" t="str">
        <f>IF(AC15&gt;0,SUM(T15:X15),"")</f>
        <v/>
      </c>
      <c r="AC15" s="2">
        <f t="shared" si="2"/>
        <v>0</v>
      </c>
    </row>
    <row r="16" spans="1:29">
      <c r="A16" s="123" t="s">
        <v>70</v>
      </c>
      <c r="B16" s="124" t="s">
        <v>450</v>
      </c>
      <c r="C16" s="122"/>
      <c r="D16" s="122"/>
      <c r="E16" s="122"/>
      <c r="F16" s="122"/>
      <c r="G16" s="122"/>
      <c r="H16" s="122"/>
      <c r="I16" s="122"/>
      <c r="J16" s="122"/>
      <c r="K16" s="122"/>
      <c r="L16" s="122"/>
      <c r="M16" s="122"/>
      <c r="N16" s="122"/>
      <c r="O16" s="122"/>
      <c r="P16" s="122"/>
      <c r="Q16" s="122"/>
      <c r="R16" s="67"/>
      <c r="S16" s="137"/>
      <c r="T16" s="47"/>
      <c r="U16" s="47"/>
      <c r="V16" s="47"/>
      <c r="W16" s="47"/>
      <c r="X16" s="47"/>
      <c r="Y16" s="75"/>
      <c r="Z16" s="76" t="str">
        <f>IF(AC16&gt;0,SUM(T16:X16),"")</f>
        <v/>
      </c>
      <c r="AC16" s="2">
        <f t="shared" si="2"/>
        <v>0</v>
      </c>
    </row>
    <row r="17" customHeight="1" spans="1:29">
      <c r="A17" s="120" t="s">
        <v>451</v>
      </c>
      <c r="B17" s="121" t="s">
        <v>452</v>
      </c>
      <c r="C17" s="122"/>
      <c r="D17" s="122"/>
      <c r="E17" s="122"/>
      <c r="F17" s="122"/>
      <c r="G17" s="122"/>
      <c r="H17" s="122"/>
      <c r="I17" s="122"/>
      <c r="J17" s="122"/>
      <c r="K17" s="122"/>
      <c r="L17" s="122"/>
      <c r="M17" s="122"/>
      <c r="N17" s="122"/>
      <c r="O17" s="122"/>
      <c r="P17" s="122"/>
      <c r="Q17" s="122"/>
      <c r="R17" s="54" t="s">
        <v>453</v>
      </c>
      <c r="S17" s="135"/>
      <c r="T17" s="46"/>
      <c r="U17" s="46"/>
      <c r="V17" s="46"/>
      <c r="W17" s="46"/>
      <c r="X17" s="46"/>
      <c r="Y17" s="73"/>
      <c r="Z17" s="74" t="str">
        <f>IF(AC17&gt;0,AVERAGE(Z18:Z22),"")</f>
        <v/>
      </c>
      <c r="AC17" s="2">
        <f>SUM(AC18:AC22)</f>
        <v>0</v>
      </c>
    </row>
    <row r="18" ht="25.5" spans="1:29">
      <c r="A18" s="123" t="s">
        <v>64</v>
      </c>
      <c r="B18" s="124" t="s">
        <v>454</v>
      </c>
      <c r="C18" s="122"/>
      <c r="D18" s="122"/>
      <c r="E18" s="122"/>
      <c r="F18" s="122"/>
      <c r="G18" s="122"/>
      <c r="H18" s="122"/>
      <c r="I18" s="122"/>
      <c r="J18" s="122"/>
      <c r="K18" s="122"/>
      <c r="L18" s="122"/>
      <c r="M18" s="122"/>
      <c r="N18" s="122"/>
      <c r="O18" s="122"/>
      <c r="P18" s="122"/>
      <c r="Q18" s="122"/>
      <c r="R18" s="56"/>
      <c r="S18" s="136"/>
      <c r="T18" s="47"/>
      <c r="U18" s="47"/>
      <c r="V18" s="47"/>
      <c r="W18" s="47"/>
      <c r="X18" s="47"/>
      <c r="Y18" s="75"/>
      <c r="Z18" s="76" t="str">
        <f t="shared" ref="Z18:Z23" si="3">IF(AC18&gt;0,SUM(T18:X18),"")</f>
        <v/>
      </c>
      <c r="AC18" s="2">
        <f t="shared" ref="AC18:AC23" si="4">COUNT(T18:X18)</f>
        <v>0</v>
      </c>
    </row>
    <row r="19" ht="25.5" spans="1:29">
      <c r="A19" s="123" t="s">
        <v>66</v>
      </c>
      <c r="B19" s="124" t="s">
        <v>455</v>
      </c>
      <c r="C19" s="122"/>
      <c r="D19" s="122"/>
      <c r="E19" s="122"/>
      <c r="F19" s="122"/>
      <c r="G19" s="122"/>
      <c r="H19" s="122"/>
      <c r="I19" s="122"/>
      <c r="J19" s="122"/>
      <c r="K19" s="122"/>
      <c r="L19" s="122"/>
      <c r="M19" s="122"/>
      <c r="N19" s="122"/>
      <c r="O19" s="122"/>
      <c r="P19" s="122"/>
      <c r="Q19" s="122"/>
      <c r="R19" s="56"/>
      <c r="S19" s="136"/>
      <c r="T19" s="47"/>
      <c r="U19" s="47"/>
      <c r="V19" s="47"/>
      <c r="W19" s="47"/>
      <c r="X19" s="47"/>
      <c r="Y19" s="75"/>
      <c r="Z19" s="76" t="str">
        <f t="shared" si="3"/>
        <v/>
      </c>
      <c r="AC19" s="2">
        <f t="shared" si="4"/>
        <v>0</v>
      </c>
    </row>
    <row r="20" ht="25.5" spans="1:29">
      <c r="A20" s="123" t="s">
        <v>68</v>
      </c>
      <c r="B20" s="124" t="s">
        <v>456</v>
      </c>
      <c r="C20" s="122"/>
      <c r="D20" s="122"/>
      <c r="E20" s="122"/>
      <c r="F20" s="122"/>
      <c r="G20" s="122"/>
      <c r="H20" s="122"/>
      <c r="I20" s="122"/>
      <c r="J20" s="122"/>
      <c r="K20" s="122"/>
      <c r="L20" s="122"/>
      <c r="M20" s="122"/>
      <c r="N20" s="122"/>
      <c r="O20" s="122"/>
      <c r="P20" s="122"/>
      <c r="Q20" s="122"/>
      <c r="R20" s="56"/>
      <c r="S20" s="136"/>
      <c r="T20" s="47"/>
      <c r="U20" s="47"/>
      <c r="V20" s="47"/>
      <c r="W20" s="47"/>
      <c r="X20" s="47"/>
      <c r="Y20" s="75"/>
      <c r="Z20" s="76" t="str">
        <f t="shared" si="3"/>
        <v/>
      </c>
      <c r="AC20" s="2">
        <f t="shared" si="4"/>
        <v>0</v>
      </c>
    </row>
    <row r="21" ht="25.5" spans="1:29">
      <c r="A21" s="123" t="s">
        <v>70</v>
      </c>
      <c r="B21" s="124" t="s">
        <v>457</v>
      </c>
      <c r="C21" s="122"/>
      <c r="D21" s="122"/>
      <c r="E21" s="122"/>
      <c r="F21" s="122"/>
      <c r="G21" s="122"/>
      <c r="H21" s="122"/>
      <c r="I21" s="122"/>
      <c r="J21" s="122"/>
      <c r="K21" s="122"/>
      <c r="L21" s="122"/>
      <c r="M21" s="122"/>
      <c r="N21" s="122"/>
      <c r="O21" s="122"/>
      <c r="P21" s="122"/>
      <c r="Q21" s="122"/>
      <c r="R21" s="56"/>
      <c r="S21" s="136"/>
      <c r="T21" s="47"/>
      <c r="U21" s="47"/>
      <c r="V21" s="47"/>
      <c r="W21" s="47"/>
      <c r="X21" s="47"/>
      <c r="Y21" s="75"/>
      <c r="Z21" s="76" t="str">
        <f t="shared" si="3"/>
        <v/>
      </c>
      <c r="AC21" s="2">
        <f t="shared" si="4"/>
        <v>0</v>
      </c>
    </row>
    <row r="22" ht="25.5" spans="1:29">
      <c r="A22" s="123" t="s">
        <v>72</v>
      </c>
      <c r="B22" s="124" t="s">
        <v>458</v>
      </c>
      <c r="C22" s="122"/>
      <c r="D22" s="122"/>
      <c r="E22" s="122"/>
      <c r="F22" s="122"/>
      <c r="G22" s="122"/>
      <c r="H22" s="122"/>
      <c r="I22" s="122"/>
      <c r="J22" s="122"/>
      <c r="K22" s="122"/>
      <c r="L22" s="122"/>
      <c r="M22" s="122"/>
      <c r="N22" s="122"/>
      <c r="O22" s="122"/>
      <c r="P22" s="122"/>
      <c r="Q22" s="122"/>
      <c r="R22" s="56"/>
      <c r="S22" s="136"/>
      <c r="T22" s="47"/>
      <c r="U22" s="47"/>
      <c r="V22" s="47"/>
      <c r="W22" s="47"/>
      <c r="X22" s="47"/>
      <c r="Y22" s="75"/>
      <c r="Z22" s="76" t="str">
        <f t="shared" si="3"/>
        <v/>
      </c>
      <c r="AC22" s="2">
        <f t="shared" si="4"/>
        <v>0</v>
      </c>
    </row>
    <row r="23" ht="36" spans="1:29">
      <c r="A23" s="128" t="s">
        <v>459</v>
      </c>
      <c r="B23" s="129" t="s">
        <v>460</v>
      </c>
      <c r="C23" s="130"/>
      <c r="D23" s="130"/>
      <c r="E23" s="130"/>
      <c r="F23" s="130"/>
      <c r="G23" s="130"/>
      <c r="H23" s="130"/>
      <c r="I23" s="130"/>
      <c r="J23" s="130"/>
      <c r="K23" s="130"/>
      <c r="L23" s="130"/>
      <c r="M23" s="130"/>
      <c r="N23" s="130"/>
      <c r="O23" s="130"/>
      <c r="P23" s="130"/>
      <c r="Q23" s="130"/>
      <c r="R23" s="67"/>
      <c r="S23" s="137"/>
      <c r="T23" s="47"/>
      <c r="U23" s="47"/>
      <c r="V23" s="47"/>
      <c r="W23" s="47"/>
      <c r="X23" s="47"/>
      <c r="Y23" s="75"/>
      <c r="Z23" s="76" t="str">
        <f t="shared" si="3"/>
        <v/>
      </c>
      <c r="AC23" s="2">
        <f t="shared" si="4"/>
        <v>0</v>
      </c>
    </row>
    <row r="25" spans="1:2">
      <c r="A25" s="131"/>
      <c r="B25" s="132" t="s">
        <v>133</v>
      </c>
    </row>
    <row r="26" spans="1:26">
      <c r="A26" s="133" t="s">
        <v>165</v>
      </c>
      <c r="B26" s="134" t="s">
        <v>166</v>
      </c>
      <c r="X26" s="69" t="s">
        <v>86</v>
      </c>
      <c r="Z26" s="77" t="e">
        <f>AVERAGE(Z5,Z9,Z12,Z17,Z23)</f>
        <v>#DIV/0!</v>
      </c>
    </row>
  </sheetData>
  <sheetProtection password="CF63" sheet="1" selectLockedCells="1" objects="1" scenarios="1"/>
  <mergeCells count="4">
    <mergeCell ref="R5:R8"/>
    <mergeCell ref="R9:R11"/>
    <mergeCell ref="R12:R16"/>
    <mergeCell ref="R17:R23"/>
  </mergeCells>
  <dataValidations count="5">
    <dataValidation type="whole" operator="equal" allowBlank="1" showInputMessage="1" showErrorMessage="1" sqref="T5:T23">
      <formula1>0</formula1>
    </dataValidation>
    <dataValidation type="whole" operator="equal" allowBlank="1" showInputMessage="1" showErrorMessage="1" sqref="U5:U23">
      <formula1>1</formula1>
    </dataValidation>
    <dataValidation type="whole" operator="equal" allowBlank="1" showInputMessage="1" showErrorMessage="1" sqref="V5:V23">
      <formula1>2</formula1>
    </dataValidation>
    <dataValidation type="whole" operator="equal" allowBlank="1" showInputMessage="1" showErrorMessage="1" sqref="W5:W23">
      <formula1>3</formula1>
    </dataValidation>
    <dataValidation type="whole" operator="equal" allowBlank="1" showInputMessage="1" showErrorMessage="1" sqref="X5:X23">
      <formula1>4</formula1>
    </dataValidation>
  </dataValidation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C44"/>
  <sheetViews>
    <sheetView zoomScale="80" zoomScaleNormal="80" zoomScalePageLayoutView="110" workbookViewId="0">
      <pane xSplit="2" ySplit="4" topLeftCell="T6" activePane="bottomRight" state="frozen"/>
      <selection/>
      <selection pane="topRight"/>
      <selection pane="bottomLeft"/>
      <selection pane="bottomRight" activeCell="V6" sqref="V6"/>
    </sheetView>
  </sheetViews>
  <sheetFormatPr defaultColWidth="8.85714285714286" defaultRowHeight="15"/>
  <cols>
    <col min="1" max="1" width="8.85714285714286" style="2"/>
    <col min="2" max="2" width="70.7142857142857" style="3" customWidth="1"/>
    <col min="3" max="3" width="7.42857142857143" style="2" customWidth="1"/>
    <col min="4" max="6" width="8.85714285714286" style="2" customWidth="1"/>
    <col min="7" max="7" width="8" style="2" customWidth="1"/>
    <col min="8" max="17" width="8.85714285714286" style="2" customWidth="1"/>
    <col min="18" max="18" width="27.2857142857143" style="2" customWidth="1"/>
    <col min="19" max="19" width="12.4285714285714" style="2" customWidth="1"/>
    <col min="20" max="24" width="8.85714285714286" style="2"/>
    <col min="25" max="25" width="50.7142857142857" style="4" customWidth="1"/>
    <col min="26" max="26" width="15.8571428571429" style="2" customWidth="1"/>
    <col min="27" max="28" width="8.85714285714286" style="2"/>
    <col min="29" max="29" width="8.85714285714286" style="2" hidden="1" customWidth="1"/>
    <col min="30" max="16384" width="8.85714285714286" style="2"/>
  </cols>
  <sheetData>
    <row r="1" spans="1:2">
      <c r="A1" s="78" t="s">
        <v>22</v>
      </c>
      <c r="B1" s="79"/>
    </row>
    <row r="2" s="1" customFormat="1" spans="1:25">
      <c r="A2" s="80"/>
      <c r="B2" s="81"/>
      <c r="C2" s="10"/>
      <c r="D2" s="10"/>
      <c r="E2" s="10"/>
      <c r="F2" s="10"/>
      <c r="G2" s="10"/>
      <c r="H2" s="10"/>
      <c r="I2" s="10"/>
      <c r="J2" s="10"/>
      <c r="K2" s="10"/>
      <c r="L2" s="36" t="s">
        <v>23</v>
      </c>
      <c r="M2" s="10"/>
      <c r="N2" s="10"/>
      <c r="O2" s="10"/>
      <c r="P2" s="10"/>
      <c r="Q2" s="10"/>
      <c r="Y2" s="70"/>
    </row>
    <row r="3" ht="38.25" spans="1:26">
      <c r="A3" s="82"/>
      <c r="B3" s="83"/>
      <c r="C3" s="13" t="s">
        <v>24</v>
      </c>
      <c r="D3" s="14"/>
      <c r="E3" s="15"/>
      <c r="F3" s="15"/>
      <c r="G3" s="15"/>
      <c r="H3" s="16"/>
      <c r="I3" s="37" t="s">
        <v>25</v>
      </c>
      <c r="J3" s="37" t="s">
        <v>26</v>
      </c>
      <c r="K3" s="37" t="s">
        <v>27</v>
      </c>
      <c r="L3" s="37" t="s">
        <v>28</v>
      </c>
      <c r="M3" s="37" t="s">
        <v>29</v>
      </c>
      <c r="N3" s="37" t="s">
        <v>30</v>
      </c>
      <c r="O3" s="37" t="s">
        <v>31</v>
      </c>
      <c r="P3" s="37" t="s">
        <v>32</v>
      </c>
      <c r="Q3" s="37" t="s">
        <v>33</v>
      </c>
      <c r="T3" s="39"/>
      <c r="U3" s="39"/>
      <c r="V3" s="40" t="s">
        <v>34</v>
      </c>
      <c r="W3" s="39"/>
      <c r="X3" s="39"/>
      <c r="Z3" s="48"/>
    </row>
    <row r="4" ht="69.75" customHeight="1" spans="1:26">
      <c r="A4" s="84" t="s">
        <v>461</v>
      </c>
      <c r="B4" s="83"/>
      <c r="C4" s="18" t="s">
        <v>36</v>
      </c>
      <c r="D4" s="18" t="s">
        <v>37</v>
      </c>
      <c r="E4" s="18" t="s">
        <v>38</v>
      </c>
      <c r="F4" s="18" t="s">
        <v>39</v>
      </c>
      <c r="G4" s="18" t="s">
        <v>40</v>
      </c>
      <c r="H4" s="18" t="s">
        <v>41</v>
      </c>
      <c r="I4" s="18" t="s">
        <v>42</v>
      </c>
      <c r="J4" s="18" t="s">
        <v>43</v>
      </c>
      <c r="K4" s="18" t="s">
        <v>44</v>
      </c>
      <c r="L4" s="18" t="s">
        <v>45</v>
      </c>
      <c r="M4" s="18" t="s">
        <v>46</v>
      </c>
      <c r="N4" s="18" t="s">
        <v>47</v>
      </c>
      <c r="O4" s="18" t="s">
        <v>48</v>
      </c>
      <c r="P4" s="18" t="s">
        <v>49</v>
      </c>
      <c r="Q4" s="18" t="s">
        <v>50</v>
      </c>
      <c r="R4" s="41" t="s">
        <v>51</v>
      </c>
      <c r="S4" s="106" t="s">
        <v>52</v>
      </c>
      <c r="T4" s="43">
        <f>'B.P&amp;S 7. IT ecosystem'!T4</f>
        <v>0</v>
      </c>
      <c r="U4" s="43">
        <f>'B.P&amp;S 7. IT ecosystem'!U4</f>
        <v>1</v>
      </c>
      <c r="V4" s="43">
        <f>'B.P&amp;S 7. IT ecosystem'!V4</f>
        <v>2</v>
      </c>
      <c r="W4" s="43">
        <f>'B.P&amp;S 7. IT ecosystem'!W4</f>
        <v>3</v>
      </c>
      <c r="X4" s="43">
        <f>'B.P&amp;S 7. IT ecosystem'!X4</f>
        <v>4</v>
      </c>
      <c r="Y4" s="71" t="s">
        <v>53</v>
      </c>
      <c r="Z4" s="72" t="s">
        <v>54</v>
      </c>
    </row>
    <row r="5" ht="25.5" spans="1:29">
      <c r="A5" s="85" t="s">
        <v>462</v>
      </c>
      <c r="B5" s="86" t="s">
        <v>463</v>
      </c>
      <c r="C5" s="87"/>
      <c r="D5" s="87"/>
      <c r="E5" s="87"/>
      <c r="F5" s="87"/>
      <c r="G5" s="87"/>
      <c r="H5" s="87"/>
      <c r="I5" s="87"/>
      <c r="J5" s="87"/>
      <c r="K5" s="87"/>
      <c r="L5" s="87"/>
      <c r="M5" s="87"/>
      <c r="N5" s="87"/>
      <c r="O5" s="87"/>
      <c r="P5" s="87"/>
      <c r="Q5" s="87"/>
      <c r="R5" s="53" t="s">
        <v>57</v>
      </c>
      <c r="S5" s="63"/>
      <c r="T5" s="46"/>
      <c r="U5" s="46"/>
      <c r="V5" s="46"/>
      <c r="W5" s="46"/>
      <c r="X5" s="46"/>
      <c r="Y5" s="73"/>
      <c r="Z5" s="74" t="str">
        <f>IF(AC5&gt;0,AVERAGE(Z6:Z7),"")</f>
        <v/>
      </c>
      <c r="AC5" s="2">
        <f>SUM(AC6:AC7)</f>
        <v>0</v>
      </c>
    </row>
    <row r="6" spans="1:29">
      <c r="A6" s="88" t="s">
        <v>64</v>
      </c>
      <c r="B6" s="89" t="s">
        <v>140</v>
      </c>
      <c r="C6" s="87"/>
      <c r="D6" s="87"/>
      <c r="E6" s="87"/>
      <c r="F6" s="87"/>
      <c r="G6" s="87"/>
      <c r="H6" s="87"/>
      <c r="I6" s="87"/>
      <c r="J6" s="87"/>
      <c r="K6" s="87"/>
      <c r="L6" s="87"/>
      <c r="M6" s="87"/>
      <c r="N6" s="87"/>
      <c r="O6" s="87"/>
      <c r="P6" s="87"/>
      <c r="Q6" s="87"/>
      <c r="R6" s="53"/>
      <c r="S6" s="60"/>
      <c r="T6" s="47"/>
      <c r="U6" s="47"/>
      <c r="V6" s="47"/>
      <c r="W6" s="47"/>
      <c r="X6" s="47"/>
      <c r="Y6" s="75"/>
      <c r="Z6" s="76" t="str">
        <f>IF(AC6&gt;0,SUM(T6:X6),"")</f>
        <v/>
      </c>
      <c r="AC6" s="2">
        <f>COUNT(T6:X6)</f>
        <v>0</v>
      </c>
    </row>
    <row r="7" spans="1:29">
      <c r="A7" s="90" t="s">
        <v>66</v>
      </c>
      <c r="B7" s="91" t="s">
        <v>141</v>
      </c>
      <c r="C7" s="87"/>
      <c r="D7" s="87"/>
      <c r="E7" s="87"/>
      <c r="F7" s="87"/>
      <c r="G7" s="87"/>
      <c r="H7" s="87"/>
      <c r="I7" s="87"/>
      <c r="J7" s="87"/>
      <c r="K7" s="87"/>
      <c r="L7" s="87"/>
      <c r="M7" s="87"/>
      <c r="N7" s="87"/>
      <c r="O7" s="87"/>
      <c r="P7" s="87"/>
      <c r="Q7" s="92"/>
      <c r="R7" s="53"/>
      <c r="S7" s="60"/>
      <c r="T7" s="47"/>
      <c r="U7" s="47"/>
      <c r="V7" s="47"/>
      <c r="W7" s="47"/>
      <c r="X7" s="47"/>
      <c r="Y7" s="75"/>
      <c r="Z7" s="76" t="str">
        <f>IF(AC7&gt;0,SUM(T7:X7),"")</f>
        <v/>
      </c>
      <c r="AC7" s="2">
        <f>COUNT(T7:X7)</f>
        <v>0</v>
      </c>
    </row>
    <row r="8" ht="25.5" spans="1:29">
      <c r="A8" s="85" t="s">
        <v>464</v>
      </c>
      <c r="B8" s="86" t="s">
        <v>465</v>
      </c>
      <c r="C8" s="87"/>
      <c r="D8" s="87"/>
      <c r="E8" s="87"/>
      <c r="F8" s="87"/>
      <c r="G8" s="87"/>
      <c r="H8" s="87"/>
      <c r="I8" s="87"/>
      <c r="J8" s="87"/>
      <c r="K8" s="87"/>
      <c r="L8" s="87"/>
      <c r="M8" s="87"/>
      <c r="N8" s="87"/>
      <c r="O8" s="87"/>
      <c r="P8" s="87"/>
      <c r="Q8" s="87"/>
      <c r="R8" s="53"/>
      <c r="S8" s="61"/>
      <c r="T8" s="46"/>
      <c r="U8" s="46"/>
      <c r="V8" s="46"/>
      <c r="W8" s="46"/>
      <c r="X8" s="46"/>
      <c r="Y8" s="73"/>
      <c r="Z8" s="74" t="e">
        <f>AVERAGE(Z9:Z30,Z35,Z36)</f>
        <v>#DIV/0!</v>
      </c>
      <c r="AC8" s="2">
        <f>SUM(AC9:AC30,AC35,AC36)</f>
        <v>0</v>
      </c>
    </row>
    <row r="9" ht="45" spans="1:29">
      <c r="A9" s="88" t="s">
        <v>64</v>
      </c>
      <c r="B9" s="89" t="s">
        <v>466</v>
      </c>
      <c r="C9" s="87"/>
      <c r="D9" s="87"/>
      <c r="E9" s="87"/>
      <c r="F9" s="87"/>
      <c r="G9" s="87"/>
      <c r="H9" s="87"/>
      <c r="I9" s="87"/>
      <c r="J9" s="87"/>
      <c r="K9" s="87"/>
      <c r="L9" s="87"/>
      <c r="M9" s="87"/>
      <c r="N9" s="87"/>
      <c r="O9" s="87"/>
      <c r="P9" s="87"/>
      <c r="Q9" s="87"/>
      <c r="R9" s="49" t="s">
        <v>467</v>
      </c>
      <c r="S9" s="107" t="s">
        <v>468</v>
      </c>
      <c r="T9" s="47"/>
      <c r="U9" s="47"/>
      <c r="V9" s="47"/>
      <c r="W9" s="47"/>
      <c r="X9" s="47"/>
      <c r="Y9" s="75"/>
      <c r="Z9" s="76" t="str">
        <f t="shared" ref="Z9:Z29" si="0">IF(AC9&gt;0,SUM(T9:X9),"")</f>
        <v/>
      </c>
      <c r="AC9" s="2">
        <f t="shared" ref="AC9:AC29" si="1">COUNT(T9:X9)</f>
        <v>0</v>
      </c>
    </row>
    <row r="10" ht="24" spans="1:29">
      <c r="A10" s="90" t="s">
        <v>66</v>
      </c>
      <c r="B10" s="91" t="s">
        <v>469</v>
      </c>
      <c r="C10" s="87"/>
      <c r="D10" s="87"/>
      <c r="E10" s="87"/>
      <c r="F10" s="87"/>
      <c r="G10" s="87"/>
      <c r="H10" s="87"/>
      <c r="I10" s="87"/>
      <c r="J10" s="87"/>
      <c r="K10" s="87"/>
      <c r="L10" s="87"/>
      <c r="M10" s="87"/>
      <c r="N10" s="87"/>
      <c r="O10" s="87"/>
      <c r="P10" s="87"/>
      <c r="Q10" s="92"/>
      <c r="R10" s="49" t="s">
        <v>470</v>
      </c>
      <c r="S10" s="108"/>
      <c r="T10" s="47"/>
      <c r="U10" s="47"/>
      <c r="V10" s="47"/>
      <c r="W10" s="47"/>
      <c r="X10" s="47"/>
      <c r="Y10" s="75"/>
      <c r="Z10" s="76" t="str">
        <f t="shared" si="0"/>
        <v/>
      </c>
      <c r="AC10" s="2">
        <f t="shared" si="1"/>
        <v>0</v>
      </c>
    </row>
    <row r="11" ht="25.5" spans="1:29">
      <c r="A11" s="88" t="s">
        <v>68</v>
      </c>
      <c r="B11" s="89" t="s">
        <v>471</v>
      </c>
      <c r="C11" s="87"/>
      <c r="D11" s="87"/>
      <c r="E11" s="87"/>
      <c r="F11" s="87"/>
      <c r="G11" s="87"/>
      <c r="H11" s="87"/>
      <c r="I11" s="87"/>
      <c r="J11" s="87"/>
      <c r="K11" s="87"/>
      <c r="L11" s="87"/>
      <c r="M11" s="87"/>
      <c r="N11" s="87"/>
      <c r="O11" s="87"/>
      <c r="P11" s="87"/>
      <c r="Q11" s="87"/>
      <c r="R11" s="44" t="s">
        <v>472</v>
      </c>
      <c r="S11" s="108"/>
      <c r="T11" s="47"/>
      <c r="U11" s="47"/>
      <c r="V11" s="47"/>
      <c r="W11" s="47"/>
      <c r="X11" s="47"/>
      <c r="Y11" s="75"/>
      <c r="Z11" s="76" t="str">
        <f t="shared" si="0"/>
        <v/>
      </c>
      <c r="AC11" s="2">
        <f t="shared" si="1"/>
        <v>0</v>
      </c>
    </row>
    <row r="12" ht="25.5" spans="1:29">
      <c r="A12" s="88" t="s">
        <v>70</v>
      </c>
      <c r="B12" s="89" t="s">
        <v>473</v>
      </c>
      <c r="C12" s="87"/>
      <c r="D12" s="87"/>
      <c r="E12" s="87"/>
      <c r="F12" s="87"/>
      <c r="G12" s="87"/>
      <c r="H12" s="87"/>
      <c r="I12" s="87"/>
      <c r="J12" s="87"/>
      <c r="K12" s="87"/>
      <c r="L12" s="87"/>
      <c r="M12" s="87"/>
      <c r="N12" s="87"/>
      <c r="O12" s="87"/>
      <c r="P12" s="87"/>
      <c r="Q12" s="87"/>
      <c r="R12" s="44"/>
      <c r="S12" s="108"/>
      <c r="T12" s="47"/>
      <c r="U12" s="47"/>
      <c r="V12" s="47"/>
      <c r="W12" s="47"/>
      <c r="X12" s="47"/>
      <c r="Y12" s="75"/>
      <c r="Z12" s="76" t="str">
        <f t="shared" si="0"/>
        <v/>
      </c>
      <c r="AC12" s="2">
        <f t="shared" si="1"/>
        <v>0</v>
      </c>
    </row>
    <row r="13" ht="30" customHeight="1" spans="1:29">
      <c r="A13" s="88" t="s">
        <v>72</v>
      </c>
      <c r="B13" s="89" t="s">
        <v>474</v>
      </c>
      <c r="C13" s="87"/>
      <c r="D13" s="87"/>
      <c r="E13" s="87"/>
      <c r="F13" s="87"/>
      <c r="G13" s="87"/>
      <c r="H13" s="87"/>
      <c r="I13" s="87"/>
      <c r="J13" s="87"/>
      <c r="K13" s="87"/>
      <c r="L13" s="87"/>
      <c r="M13" s="87"/>
      <c r="N13" s="87"/>
      <c r="O13" s="87"/>
      <c r="P13" s="87"/>
      <c r="Q13" s="87"/>
      <c r="R13" s="49" t="s">
        <v>475</v>
      </c>
      <c r="S13" s="109"/>
      <c r="T13" s="47"/>
      <c r="U13" s="47"/>
      <c r="V13" s="47"/>
      <c r="W13" s="47"/>
      <c r="X13" s="47"/>
      <c r="Y13" s="75"/>
      <c r="Z13" s="76" t="str">
        <f t="shared" si="0"/>
        <v/>
      </c>
      <c r="AC13" s="2">
        <f t="shared" si="1"/>
        <v>0</v>
      </c>
    </row>
    <row r="14" ht="36" spans="1:29">
      <c r="A14" s="90" t="s">
        <v>74</v>
      </c>
      <c r="B14" s="91" t="s">
        <v>476</v>
      </c>
      <c r="C14" s="87"/>
      <c r="D14" s="87"/>
      <c r="E14" s="87"/>
      <c r="F14" s="87"/>
      <c r="G14" s="87"/>
      <c r="H14" s="87"/>
      <c r="I14" s="87"/>
      <c r="J14" s="87"/>
      <c r="K14" s="87"/>
      <c r="L14" s="87"/>
      <c r="M14" s="87"/>
      <c r="N14" s="87"/>
      <c r="O14" s="87"/>
      <c r="P14" s="87"/>
      <c r="Q14" s="92"/>
      <c r="R14" s="54" t="s">
        <v>163</v>
      </c>
      <c r="S14" s="110" t="s">
        <v>468</v>
      </c>
      <c r="T14" s="47"/>
      <c r="U14" s="47"/>
      <c r="V14" s="47"/>
      <c r="W14" s="47"/>
      <c r="X14" s="47"/>
      <c r="Y14" s="75"/>
      <c r="Z14" s="76" t="str">
        <f t="shared" si="0"/>
        <v/>
      </c>
      <c r="AC14" s="2">
        <f t="shared" si="1"/>
        <v>0</v>
      </c>
    </row>
    <row r="15" ht="24" spans="1:29">
      <c r="A15" s="90" t="s">
        <v>76</v>
      </c>
      <c r="B15" s="91" t="s">
        <v>477</v>
      </c>
      <c r="C15" s="87"/>
      <c r="D15" s="87"/>
      <c r="E15" s="87"/>
      <c r="F15" s="87"/>
      <c r="G15" s="87"/>
      <c r="H15" s="87"/>
      <c r="I15" s="87"/>
      <c r="J15" s="87"/>
      <c r="K15" s="87"/>
      <c r="L15" s="87"/>
      <c r="M15" s="87"/>
      <c r="N15" s="87"/>
      <c r="O15" s="87"/>
      <c r="P15" s="87"/>
      <c r="Q15" s="92"/>
      <c r="R15" s="67"/>
      <c r="S15" s="111"/>
      <c r="T15" s="47"/>
      <c r="U15" s="47"/>
      <c r="V15" s="47"/>
      <c r="W15" s="47"/>
      <c r="X15" s="47"/>
      <c r="Y15" s="75"/>
      <c r="Z15" s="76" t="str">
        <f t="shared" si="0"/>
        <v/>
      </c>
      <c r="AC15" s="2">
        <f t="shared" si="1"/>
        <v>0</v>
      </c>
    </row>
    <row r="16" ht="24" spans="1:29">
      <c r="A16" s="90" t="s">
        <v>78</v>
      </c>
      <c r="B16" s="91" t="s">
        <v>478</v>
      </c>
      <c r="C16" s="87"/>
      <c r="D16" s="87"/>
      <c r="E16" s="87"/>
      <c r="F16" s="87"/>
      <c r="G16" s="87"/>
      <c r="H16" s="87"/>
      <c r="I16" s="87"/>
      <c r="J16" s="87"/>
      <c r="K16" s="87"/>
      <c r="L16" s="87"/>
      <c r="M16" s="87"/>
      <c r="N16" s="87"/>
      <c r="O16" s="87"/>
      <c r="P16" s="87"/>
      <c r="Q16" s="92"/>
      <c r="R16" s="54" t="s">
        <v>470</v>
      </c>
      <c r="S16" s="63"/>
      <c r="T16" s="47"/>
      <c r="U16" s="47"/>
      <c r="V16" s="47"/>
      <c r="W16" s="47"/>
      <c r="X16" s="47"/>
      <c r="Y16" s="75"/>
      <c r="Z16" s="76" t="str">
        <f t="shared" si="0"/>
        <v/>
      </c>
      <c r="AC16" s="2">
        <f t="shared" si="1"/>
        <v>0</v>
      </c>
    </row>
    <row r="17" ht="30" customHeight="1" spans="1:29">
      <c r="A17" s="90" t="s">
        <v>80</v>
      </c>
      <c r="B17" s="91" t="s">
        <v>479</v>
      </c>
      <c r="C17" s="87"/>
      <c r="D17" s="87"/>
      <c r="E17" s="87"/>
      <c r="F17" s="87"/>
      <c r="G17" s="87"/>
      <c r="H17" s="87"/>
      <c r="I17" s="87"/>
      <c r="J17" s="87"/>
      <c r="K17" s="87"/>
      <c r="L17" s="87"/>
      <c r="M17" s="87"/>
      <c r="N17" s="87"/>
      <c r="O17" s="87"/>
      <c r="P17" s="87"/>
      <c r="Q17" s="92"/>
      <c r="R17" s="56"/>
      <c r="S17" s="57" t="s">
        <v>468</v>
      </c>
      <c r="T17" s="47"/>
      <c r="U17" s="47"/>
      <c r="V17" s="47"/>
      <c r="W17" s="47"/>
      <c r="X17" s="47"/>
      <c r="Y17" s="75"/>
      <c r="Z17" s="76" t="str">
        <f t="shared" si="0"/>
        <v/>
      </c>
      <c r="AC17" s="2">
        <f t="shared" si="1"/>
        <v>0</v>
      </c>
    </row>
    <row r="18" ht="24" spans="1:29">
      <c r="A18" s="90" t="s">
        <v>221</v>
      </c>
      <c r="B18" s="91" t="s">
        <v>480</v>
      </c>
      <c r="C18" s="87"/>
      <c r="D18" s="87"/>
      <c r="E18" s="87"/>
      <c r="F18" s="87"/>
      <c r="G18" s="87"/>
      <c r="H18" s="87"/>
      <c r="I18" s="87"/>
      <c r="J18" s="87"/>
      <c r="K18" s="87"/>
      <c r="L18" s="87"/>
      <c r="M18" s="87"/>
      <c r="N18" s="87"/>
      <c r="O18" s="87"/>
      <c r="P18" s="87"/>
      <c r="Q18" s="92"/>
      <c r="R18" s="56"/>
      <c r="S18" s="57"/>
      <c r="T18" s="47"/>
      <c r="U18" s="47"/>
      <c r="V18" s="47"/>
      <c r="W18" s="47"/>
      <c r="X18" s="47"/>
      <c r="Y18" s="75"/>
      <c r="Z18" s="76" t="str">
        <f t="shared" si="0"/>
        <v/>
      </c>
      <c r="AC18" s="2">
        <f t="shared" si="1"/>
        <v>0</v>
      </c>
    </row>
    <row r="19" ht="24" spans="1:29">
      <c r="A19" s="90" t="s">
        <v>223</v>
      </c>
      <c r="B19" s="91" t="s">
        <v>481</v>
      </c>
      <c r="C19" s="87"/>
      <c r="D19" s="87"/>
      <c r="E19" s="87"/>
      <c r="F19" s="87"/>
      <c r="G19" s="87"/>
      <c r="H19" s="87"/>
      <c r="I19" s="87"/>
      <c r="J19" s="87"/>
      <c r="K19" s="87"/>
      <c r="L19" s="87"/>
      <c r="M19" s="87"/>
      <c r="N19" s="87"/>
      <c r="O19" s="87"/>
      <c r="P19" s="87"/>
      <c r="Q19" s="92"/>
      <c r="R19" s="56"/>
      <c r="S19" s="60"/>
      <c r="T19" s="47"/>
      <c r="U19" s="47"/>
      <c r="V19" s="47"/>
      <c r="W19" s="47"/>
      <c r="X19" s="47"/>
      <c r="Y19" s="75"/>
      <c r="Z19" s="76" t="str">
        <f t="shared" si="0"/>
        <v/>
      </c>
      <c r="AC19" s="2">
        <f t="shared" si="1"/>
        <v>0</v>
      </c>
    </row>
    <row r="20" ht="30" spans="1:29">
      <c r="A20" s="90" t="s">
        <v>225</v>
      </c>
      <c r="B20" s="91" t="s">
        <v>482</v>
      </c>
      <c r="C20" s="87"/>
      <c r="D20" s="87"/>
      <c r="E20" s="87"/>
      <c r="F20" s="87"/>
      <c r="G20" s="87"/>
      <c r="H20" s="87"/>
      <c r="I20" s="87"/>
      <c r="J20" s="87"/>
      <c r="K20" s="87"/>
      <c r="L20" s="87"/>
      <c r="M20" s="87"/>
      <c r="N20" s="87"/>
      <c r="O20" s="87"/>
      <c r="P20" s="87"/>
      <c r="Q20" s="92"/>
      <c r="R20" s="56"/>
      <c r="S20" s="112" t="s">
        <v>468</v>
      </c>
      <c r="T20" s="47"/>
      <c r="U20" s="47"/>
      <c r="V20" s="47"/>
      <c r="W20" s="47"/>
      <c r="X20" s="47"/>
      <c r="Y20" s="75"/>
      <c r="Z20" s="76" t="str">
        <f t="shared" si="0"/>
        <v/>
      </c>
      <c r="AC20" s="2">
        <f t="shared" si="1"/>
        <v>0</v>
      </c>
    </row>
    <row r="21" spans="1:29">
      <c r="A21" s="90" t="s">
        <v>227</v>
      </c>
      <c r="B21" s="91" t="s">
        <v>483</v>
      </c>
      <c r="C21" s="87"/>
      <c r="D21" s="87"/>
      <c r="E21" s="87"/>
      <c r="F21" s="87"/>
      <c r="G21" s="87"/>
      <c r="H21" s="87"/>
      <c r="I21" s="87"/>
      <c r="J21" s="87"/>
      <c r="K21" s="87"/>
      <c r="L21" s="87"/>
      <c r="M21" s="87"/>
      <c r="N21" s="87"/>
      <c r="O21" s="87"/>
      <c r="P21" s="87"/>
      <c r="Q21" s="92"/>
      <c r="R21" s="56"/>
      <c r="S21" s="45"/>
      <c r="T21" s="47"/>
      <c r="U21" s="47"/>
      <c r="V21" s="47"/>
      <c r="W21" s="47"/>
      <c r="X21" s="47"/>
      <c r="Y21" s="75"/>
      <c r="Z21" s="76" t="str">
        <f t="shared" si="0"/>
        <v/>
      </c>
      <c r="AC21" s="2">
        <f t="shared" si="1"/>
        <v>0</v>
      </c>
    </row>
    <row r="22" ht="24" spans="1:29">
      <c r="A22" s="90" t="s">
        <v>229</v>
      </c>
      <c r="B22" s="91" t="s">
        <v>484</v>
      </c>
      <c r="C22" s="87"/>
      <c r="D22" s="87"/>
      <c r="E22" s="87"/>
      <c r="F22" s="87"/>
      <c r="G22" s="87"/>
      <c r="H22" s="87"/>
      <c r="I22" s="87"/>
      <c r="J22" s="87"/>
      <c r="K22" s="87"/>
      <c r="L22" s="87"/>
      <c r="M22" s="87"/>
      <c r="N22" s="87"/>
      <c r="O22" s="87"/>
      <c r="P22" s="87"/>
      <c r="Q22" s="92"/>
      <c r="R22" s="56"/>
      <c r="S22" s="45"/>
      <c r="T22" s="47"/>
      <c r="U22" s="47"/>
      <c r="V22" s="47"/>
      <c r="W22" s="47"/>
      <c r="X22" s="47"/>
      <c r="Y22" s="75"/>
      <c r="Z22" s="76" t="str">
        <f t="shared" si="0"/>
        <v/>
      </c>
      <c r="AC22" s="2">
        <f t="shared" si="1"/>
        <v>0</v>
      </c>
    </row>
    <row r="23" ht="24" spans="1:29">
      <c r="A23" s="90" t="s">
        <v>232</v>
      </c>
      <c r="B23" s="91" t="s">
        <v>485</v>
      </c>
      <c r="C23" s="87"/>
      <c r="D23" s="87"/>
      <c r="E23" s="87"/>
      <c r="F23" s="87"/>
      <c r="G23" s="87"/>
      <c r="H23" s="87"/>
      <c r="I23" s="87"/>
      <c r="J23" s="87"/>
      <c r="K23" s="87"/>
      <c r="L23" s="87"/>
      <c r="M23" s="87"/>
      <c r="N23" s="87"/>
      <c r="O23" s="87"/>
      <c r="P23" s="87"/>
      <c r="Q23" s="92"/>
      <c r="R23" s="56"/>
      <c r="S23" s="45"/>
      <c r="T23" s="47"/>
      <c r="U23" s="47"/>
      <c r="V23" s="47"/>
      <c r="W23" s="47"/>
      <c r="X23" s="47"/>
      <c r="Y23" s="75"/>
      <c r="Z23" s="76" t="str">
        <f t="shared" si="0"/>
        <v/>
      </c>
      <c r="AC23" s="2">
        <f t="shared" si="1"/>
        <v>0</v>
      </c>
    </row>
    <row r="24" ht="30" spans="1:29">
      <c r="A24" s="90" t="s">
        <v>486</v>
      </c>
      <c r="B24" s="91" t="s">
        <v>487</v>
      </c>
      <c r="C24" s="92"/>
      <c r="D24" s="92"/>
      <c r="E24" s="93"/>
      <c r="F24" s="93"/>
      <c r="G24" s="93"/>
      <c r="H24" s="92"/>
      <c r="I24" s="92"/>
      <c r="J24" s="92"/>
      <c r="K24" s="92"/>
      <c r="L24" s="92"/>
      <c r="M24" s="92"/>
      <c r="N24" s="92"/>
      <c r="O24" s="92"/>
      <c r="P24" s="92"/>
      <c r="Q24" s="92"/>
      <c r="R24" s="67"/>
      <c r="S24" s="53" t="s">
        <v>468</v>
      </c>
      <c r="T24" s="47"/>
      <c r="U24" s="47"/>
      <c r="V24" s="47"/>
      <c r="W24" s="47"/>
      <c r="X24" s="47"/>
      <c r="Y24" s="75"/>
      <c r="Z24" s="76" t="str">
        <f t="shared" si="0"/>
        <v/>
      </c>
      <c r="AC24" s="2">
        <f t="shared" si="1"/>
        <v>0</v>
      </c>
    </row>
    <row r="25" ht="33.75" spans="1:29">
      <c r="A25" s="90" t="s">
        <v>488</v>
      </c>
      <c r="B25" s="91" t="s">
        <v>489</v>
      </c>
      <c r="C25" s="92"/>
      <c r="D25" s="92"/>
      <c r="E25" s="92"/>
      <c r="F25" s="92"/>
      <c r="G25" s="92"/>
      <c r="H25" s="92"/>
      <c r="I25" s="92"/>
      <c r="J25" s="92"/>
      <c r="K25" s="92"/>
      <c r="L25" s="92"/>
      <c r="M25" s="87"/>
      <c r="N25" s="93" t="s">
        <v>162</v>
      </c>
      <c r="O25" s="92"/>
      <c r="P25" s="92"/>
      <c r="Q25" s="92"/>
      <c r="R25" s="54" t="s">
        <v>470</v>
      </c>
      <c r="S25" s="45"/>
      <c r="T25" s="47"/>
      <c r="U25" s="47"/>
      <c r="V25" s="47"/>
      <c r="W25" s="47"/>
      <c r="X25" s="47"/>
      <c r="Y25" s="75"/>
      <c r="Z25" s="76" t="str">
        <f t="shared" si="0"/>
        <v/>
      </c>
      <c r="AC25" s="2">
        <f t="shared" si="1"/>
        <v>0</v>
      </c>
    </row>
    <row r="26" ht="36" spans="1:29">
      <c r="A26" s="90" t="s">
        <v>490</v>
      </c>
      <c r="B26" s="91" t="s">
        <v>491</v>
      </c>
      <c r="C26" s="92"/>
      <c r="D26" s="92"/>
      <c r="E26" s="92"/>
      <c r="F26" s="92"/>
      <c r="G26" s="92"/>
      <c r="H26" s="92"/>
      <c r="I26" s="92"/>
      <c r="J26" s="92"/>
      <c r="K26" s="92"/>
      <c r="L26" s="92"/>
      <c r="M26" s="87"/>
      <c r="N26" s="92"/>
      <c r="O26" s="92"/>
      <c r="P26" s="92"/>
      <c r="Q26" s="92"/>
      <c r="R26" s="56"/>
      <c r="S26" s="45"/>
      <c r="T26" s="47"/>
      <c r="U26" s="47"/>
      <c r="V26" s="47"/>
      <c r="W26" s="47"/>
      <c r="X26" s="47"/>
      <c r="Y26" s="75"/>
      <c r="Z26" s="76" t="str">
        <f t="shared" si="0"/>
        <v/>
      </c>
      <c r="AC26" s="2">
        <f t="shared" si="1"/>
        <v>0</v>
      </c>
    </row>
    <row r="27" ht="33.75" spans="1:29">
      <c r="A27" s="94" t="s">
        <v>492</v>
      </c>
      <c r="B27" s="91" t="s">
        <v>493</v>
      </c>
      <c r="C27" s="92"/>
      <c r="D27" s="92"/>
      <c r="E27" s="92"/>
      <c r="F27" s="92"/>
      <c r="G27" s="92"/>
      <c r="H27" s="92"/>
      <c r="I27" s="92"/>
      <c r="J27" s="92"/>
      <c r="K27" s="92"/>
      <c r="L27" s="87"/>
      <c r="M27" s="87"/>
      <c r="N27" s="93" t="s">
        <v>311</v>
      </c>
      <c r="O27" s="92"/>
      <c r="P27" s="92"/>
      <c r="Q27" s="92"/>
      <c r="R27" s="56"/>
      <c r="S27" s="45"/>
      <c r="T27" s="47"/>
      <c r="U27" s="47"/>
      <c r="V27" s="47"/>
      <c r="W27" s="47"/>
      <c r="X27" s="47"/>
      <c r="Y27" s="75"/>
      <c r="Z27" s="76" t="str">
        <f t="shared" si="0"/>
        <v/>
      </c>
      <c r="AC27" s="2">
        <f t="shared" si="1"/>
        <v>0</v>
      </c>
    </row>
    <row r="28" ht="24" spans="1:29">
      <c r="A28" s="90" t="s">
        <v>494</v>
      </c>
      <c r="B28" s="91" t="s">
        <v>495</v>
      </c>
      <c r="C28" s="92"/>
      <c r="D28" s="92"/>
      <c r="E28" s="92"/>
      <c r="F28" s="92"/>
      <c r="G28" s="92"/>
      <c r="H28" s="92"/>
      <c r="I28" s="92"/>
      <c r="J28" s="92"/>
      <c r="K28" s="92"/>
      <c r="L28" s="92"/>
      <c r="M28" s="92"/>
      <c r="N28" s="92"/>
      <c r="O28" s="92"/>
      <c r="P28" s="87"/>
      <c r="Q28" s="92"/>
      <c r="R28" s="56"/>
      <c r="S28" s="45"/>
      <c r="T28" s="47"/>
      <c r="U28" s="47"/>
      <c r="V28" s="47"/>
      <c r="W28" s="47"/>
      <c r="X28" s="47"/>
      <c r="Y28" s="75"/>
      <c r="Z28" s="76" t="str">
        <f t="shared" si="0"/>
        <v/>
      </c>
      <c r="AC28" s="2">
        <f t="shared" si="1"/>
        <v>0</v>
      </c>
    </row>
    <row r="29" ht="24" spans="1:29">
      <c r="A29" s="90" t="s">
        <v>496</v>
      </c>
      <c r="B29" s="91" t="s">
        <v>497</v>
      </c>
      <c r="C29" s="92"/>
      <c r="D29" s="92"/>
      <c r="E29" s="92"/>
      <c r="F29" s="92"/>
      <c r="G29" s="92"/>
      <c r="H29" s="92"/>
      <c r="I29" s="92"/>
      <c r="J29" s="92"/>
      <c r="K29" s="92"/>
      <c r="L29" s="92"/>
      <c r="M29" s="92"/>
      <c r="N29" s="92"/>
      <c r="O29" s="87"/>
      <c r="P29" s="92"/>
      <c r="Q29" s="92"/>
      <c r="R29" s="56"/>
      <c r="S29" s="45"/>
      <c r="T29" s="47"/>
      <c r="U29" s="47"/>
      <c r="V29" s="47"/>
      <c r="W29" s="47"/>
      <c r="X29" s="47"/>
      <c r="Y29" s="75"/>
      <c r="Z29" s="76" t="str">
        <f t="shared" si="0"/>
        <v/>
      </c>
      <c r="AC29" s="2">
        <f t="shared" si="1"/>
        <v>0</v>
      </c>
    </row>
    <row r="30" spans="1:29">
      <c r="A30" s="90" t="s">
        <v>187</v>
      </c>
      <c r="B30" s="91" t="s">
        <v>498</v>
      </c>
      <c r="C30" s="92"/>
      <c r="D30" s="92"/>
      <c r="E30" s="92"/>
      <c r="F30" s="92"/>
      <c r="G30" s="92"/>
      <c r="H30" s="92"/>
      <c r="I30" s="92"/>
      <c r="J30" s="92"/>
      <c r="K30" s="92"/>
      <c r="L30" s="92"/>
      <c r="M30" s="92"/>
      <c r="N30" s="92"/>
      <c r="O30" s="87"/>
      <c r="P30" s="92"/>
      <c r="Q30" s="92"/>
      <c r="R30" s="56"/>
      <c r="S30" s="45"/>
      <c r="T30" s="46"/>
      <c r="U30" s="46"/>
      <c r="V30" s="46"/>
      <c r="W30" s="46"/>
      <c r="X30" s="46"/>
      <c r="Y30" s="73"/>
      <c r="Z30" s="74" t="str">
        <f>IF(AC30&gt;0,AVERAGE(Z31:Z34),"")</f>
        <v/>
      </c>
      <c r="AC30" s="2">
        <f>SUM(AC31:AC34)</f>
        <v>0</v>
      </c>
    </row>
    <row r="31" spans="1:29">
      <c r="A31" s="95" t="s">
        <v>80</v>
      </c>
      <c r="B31" s="91" t="s">
        <v>499</v>
      </c>
      <c r="C31" s="92"/>
      <c r="D31" s="92"/>
      <c r="E31" s="92"/>
      <c r="F31" s="92"/>
      <c r="G31" s="92"/>
      <c r="H31" s="92"/>
      <c r="I31" s="92"/>
      <c r="J31" s="92"/>
      <c r="K31" s="92"/>
      <c r="L31" s="92"/>
      <c r="M31" s="92"/>
      <c r="N31" s="92"/>
      <c r="O31" s="87"/>
      <c r="P31" s="92"/>
      <c r="Q31" s="92"/>
      <c r="R31" s="56"/>
      <c r="S31" s="45"/>
      <c r="T31" s="47"/>
      <c r="U31" s="47"/>
      <c r="V31" s="47"/>
      <c r="W31" s="47"/>
      <c r="X31" s="47"/>
      <c r="Y31" s="75"/>
      <c r="Z31" s="76" t="str">
        <f t="shared" ref="Z31:Z36" si="2">IF(AC31&gt;0,SUM(T31:X31),"")</f>
        <v/>
      </c>
      <c r="AC31" s="2">
        <f t="shared" ref="AC31:AC36" si="3">COUNT(T31:X31)</f>
        <v>0</v>
      </c>
    </row>
    <row r="32" spans="1:29">
      <c r="A32" s="95" t="s">
        <v>182</v>
      </c>
      <c r="B32" s="91" t="s">
        <v>500</v>
      </c>
      <c r="C32" s="92"/>
      <c r="D32" s="92"/>
      <c r="E32" s="92"/>
      <c r="F32" s="92"/>
      <c r="G32" s="92"/>
      <c r="H32" s="92"/>
      <c r="I32" s="92"/>
      <c r="J32" s="92"/>
      <c r="K32" s="92"/>
      <c r="L32" s="92"/>
      <c r="M32" s="92"/>
      <c r="N32" s="92"/>
      <c r="O32" s="87"/>
      <c r="P32" s="92"/>
      <c r="Q32" s="92"/>
      <c r="R32" s="56"/>
      <c r="S32" s="45"/>
      <c r="T32" s="47"/>
      <c r="U32" s="47"/>
      <c r="V32" s="47"/>
      <c r="W32" s="47"/>
      <c r="X32" s="47"/>
      <c r="Y32" s="75"/>
      <c r="Z32" s="76" t="str">
        <f t="shared" si="2"/>
        <v/>
      </c>
      <c r="AC32" s="2">
        <f t="shared" si="3"/>
        <v>0</v>
      </c>
    </row>
    <row r="33" spans="1:29">
      <c r="A33" s="95" t="s">
        <v>160</v>
      </c>
      <c r="B33" s="91" t="s">
        <v>501</v>
      </c>
      <c r="C33" s="92"/>
      <c r="D33" s="92"/>
      <c r="E33" s="92"/>
      <c r="F33" s="92"/>
      <c r="G33" s="92"/>
      <c r="H33" s="92"/>
      <c r="I33" s="92"/>
      <c r="J33" s="92"/>
      <c r="K33" s="92"/>
      <c r="L33" s="92"/>
      <c r="M33" s="92"/>
      <c r="N33" s="92"/>
      <c r="O33" s="87"/>
      <c r="P33" s="92"/>
      <c r="Q33" s="92"/>
      <c r="R33" s="56"/>
      <c r="S33" s="45"/>
      <c r="T33" s="47"/>
      <c r="U33" s="47"/>
      <c r="V33" s="47"/>
      <c r="W33" s="47"/>
      <c r="X33" s="47"/>
      <c r="Y33" s="75"/>
      <c r="Z33" s="76" t="str">
        <f t="shared" si="2"/>
        <v/>
      </c>
      <c r="AC33" s="2">
        <f t="shared" si="3"/>
        <v>0</v>
      </c>
    </row>
    <row r="34" ht="24" spans="1:29">
      <c r="A34" s="95" t="s">
        <v>185</v>
      </c>
      <c r="B34" s="91" t="s">
        <v>502</v>
      </c>
      <c r="C34" s="92"/>
      <c r="D34" s="92"/>
      <c r="E34" s="92"/>
      <c r="F34" s="92"/>
      <c r="G34" s="92"/>
      <c r="H34" s="92"/>
      <c r="I34" s="92"/>
      <c r="J34" s="92"/>
      <c r="K34" s="92"/>
      <c r="L34" s="92"/>
      <c r="M34" s="92"/>
      <c r="N34" s="92"/>
      <c r="O34" s="87"/>
      <c r="P34" s="92"/>
      <c r="Q34" s="92"/>
      <c r="R34" s="56"/>
      <c r="S34" s="45"/>
      <c r="T34" s="47"/>
      <c r="U34" s="47"/>
      <c r="V34" s="47"/>
      <c r="W34" s="47"/>
      <c r="X34" s="47"/>
      <c r="Y34" s="75"/>
      <c r="Z34" s="76" t="str">
        <f t="shared" si="2"/>
        <v/>
      </c>
      <c r="AC34" s="2">
        <f t="shared" si="3"/>
        <v>0</v>
      </c>
    </row>
    <row r="35" ht="24" spans="1:29">
      <c r="A35" s="90" t="s">
        <v>503</v>
      </c>
      <c r="B35" s="91" t="s">
        <v>504</v>
      </c>
      <c r="C35" s="92"/>
      <c r="D35" s="92"/>
      <c r="E35" s="96"/>
      <c r="F35" s="92"/>
      <c r="G35" s="92"/>
      <c r="H35" s="92"/>
      <c r="I35" s="92"/>
      <c r="J35" s="92"/>
      <c r="K35" s="92"/>
      <c r="L35" s="92"/>
      <c r="M35" s="92"/>
      <c r="N35" s="92"/>
      <c r="O35" s="87"/>
      <c r="P35" s="92"/>
      <c r="Q35" s="92"/>
      <c r="R35" s="56"/>
      <c r="S35" s="45"/>
      <c r="T35" s="47"/>
      <c r="U35" s="47"/>
      <c r="V35" s="47"/>
      <c r="W35" s="47"/>
      <c r="X35" s="47"/>
      <c r="Y35" s="75"/>
      <c r="Z35" s="76" t="str">
        <f t="shared" si="2"/>
        <v/>
      </c>
      <c r="AC35" s="2">
        <f t="shared" si="3"/>
        <v>0</v>
      </c>
    </row>
    <row r="36" ht="24" spans="1:29">
      <c r="A36" s="90" t="s">
        <v>505</v>
      </c>
      <c r="B36" s="91" t="s">
        <v>506</v>
      </c>
      <c r="C36" s="92"/>
      <c r="D36" s="92"/>
      <c r="E36" s="96"/>
      <c r="F36" s="92"/>
      <c r="G36" s="92"/>
      <c r="H36" s="92"/>
      <c r="I36" s="92"/>
      <c r="J36" s="92"/>
      <c r="K36" s="92"/>
      <c r="L36" s="92"/>
      <c r="M36" s="92"/>
      <c r="N36" s="92"/>
      <c r="O36" s="87"/>
      <c r="P36" s="92"/>
      <c r="Q36" s="92"/>
      <c r="R36" s="67"/>
      <c r="S36" s="45"/>
      <c r="T36" s="47"/>
      <c r="U36" s="47"/>
      <c r="V36" s="47"/>
      <c r="W36" s="47"/>
      <c r="X36" s="47"/>
      <c r="Y36" s="75"/>
      <c r="Z36" s="76" t="str">
        <f t="shared" si="2"/>
        <v/>
      </c>
      <c r="AC36" s="2">
        <f t="shared" si="3"/>
        <v>0</v>
      </c>
    </row>
    <row r="37" ht="25.5" customHeight="1" spans="1:29">
      <c r="A37" s="97" t="s">
        <v>507</v>
      </c>
      <c r="B37" s="98" t="s">
        <v>508</v>
      </c>
      <c r="C37" s="87"/>
      <c r="D37" s="87"/>
      <c r="E37" s="87"/>
      <c r="F37" s="87"/>
      <c r="G37" s="87"/>
      <c r="H37" s="87"/>
      <c r="I37" s="87"/>
      <c r="J37" s="87"/>
      <c r="K37" s="87"/>
      <c r="L37" s="87"/>
      <c r="M37" s="87"/>
      <c r="N37" s="87"/>
      <c r="O37" s="87"/>
      <c r="P37" s="87"/>
      <c r="Q37" s="87"/>
      <c r="R37" s="54" t="s">
        <v>509</v>
      </c>
      <c r="S37" s="55" t="s">
        <v>468</v>
      </c>
      <c r="T37" s="46"/>
      <c r="U37" s="46"/>
      <c r="V37" s="46"/>
      <c r="W37" s="46"/>
      <c r="X37" s="46"/>
      <c r="Y37" s="73"/>
      <c r="Z37" s="74" t="str">
        <f>IF(AC37&gt;0,AVERAGE(Z38:Z41),"")</f>
        <v/>
      </c>
      <c r="AC37" s="2">
        <f>SUM(AC38:AC41)</f>
        <v>0</v>
      </c>
    </row>
    <row r="38" ht="38.25" spans="1:29">
      <c r="A38" s="88" t="s">
        <v>64</v>
      </c>
      <c r="B38" s="89" t="s">
        <v>510</v>
      </c>
      <c r="C38" s="87"/>
      <c r="D38" s="87"/>
      <c r="E38" s="87"/>
      <c r="F38" s="87"/>
      <c r="G38" s="87"/>
      <c r="H38" s="87"/>
      <c r="I38" s="87"/>
      <c r="J38" s="87"/>
      <c r="K38" s="87"/>
      <c r="L38" s="87"/>
      <c r="M38" s="87"/>
      <c r="N38" s="87"/>
      <c r="O38" s="87"/>
      <c r="P38" s="87"/>
      <c r="Q38" s="87"/>
      <c r="R38" s="56"/>
      <c r="S38" s="57"/>
      <c r="T38" s="47"/>
      <c r="U38" s="47"/>
      <c r="V38" s="47"/>
      <c r="W38" s="47"/>
      <c r="X38" s="47"/>
      <c r="Y38" s="75"/>
      <c r="Z38" s="76" t="str">
        <f>IF(AC38&gt;0,SUM(T38:X38),"")</f>
        <v/>
      </c>
      <c r="AC38" s="2">
        <f t="shared" ref="AC38:AC41" si="4">COUNT(T38:X38)</f>
        <v>0</v>
      </c>
    </row>
    <row r="39" ht="25.5" spans="1:29">
      <c r="A39" s="88" t="s">
        <v>66</v>
      </c>
      <c r="B39" s="89" t="s">
        <v>511</v>
      </c>
      <c r="C39" s="87"/>
      <c r="D39" s="87"/>
      <c r="E39" s="87"/>
      <c r="F39" s="87"/>
      <c r="G39" s="87"/>
      <c r="H39" s="87"/>
      <c r="I39" s="87"/>
      <c r="J39" s="87"/>
      <c r="K39" s="87"/>
      <c r="L39" s="87"/>
      <c r="M39" s="87"/>
      <c r="N39" s="87"/>
      <c r="O39" s="87"/>
      <c r="P39" s="87"/>
      <c r="Q39" s="87"/>
      <c r="R39" s="56"/>
      <c r="S39" s="57"/>
      <c r="T39" s="47"/>
      <c r="U39" s="47"/>
      <c r="V39" s="47"/>
      <c r="W39" s="47"/>
      <c r="X39" s="47"/>
      <c r="Y39" s="75"/>
      <c r="Z39" s="76" t="str">
        <f>IF(AC39&gt;0,SUM(T39:X39),"")</f>
        <v/>
      </c>
      <c r="AC39" s="2">
        <f t="shared" si="4"/>
        <v>0</v>
      </c>
    </row>
    <row r="40" spans="1:29">
      <c r="A40" s="88" t="s">
        <v>68</v>
      </c>
      <c r="B40" s="89" t="s">
        <v>512</v>
      </c>
      <c r="C40" s="87"/>
      <c r="D40" s="87"/>
      <c r="E40" s="87"/>
      <c r="F40" s="87"/>
      <c r="G40" s="87"/>
      <c r="H40" s="87"/>
      <c r="I40" s="87"/>
      <c r="J40" s="87"/>
      <c r="K40" s="87"/>
      <c r="L40" s="87"/>
      <c r="M40" s="87"/>
      <c r="N40" s="87"/>
      <c r="O40" s="87"/>
      <c r="P40" s="87"/>
      <c r="Q40" s="87"/>
      <c r="R40" s="56"/>
      <c r="S40" s="57"/>
      <c r="T40" s="47"/>
      <c r="U40" s="47"/>
      <c r="V40" s="47"/>
      <c r="W40" s="47"/>
      <c r="X40" s="47"/>
      <c r="Y40" s="75"/>
      <c r="Z40" s="76" t="str">
        <f>IF(AC40&gt;0,SUM(T40:X40),"")</f>
        <v/>
      </c>
      <c r="AC40" s="2">
        <f t="shared" si="4"/>
        <v>0</v>
      </c>
    </row>
    <row r="41" ht="25.5" spans="1:29">
      <c r="A41" s="82" t="s">
        <v>70</v>
      </c>
      <c r="B41" s="99" t="s">
        <v>513</v>
      </c>
      <c r="C41" s="87"/>
      <c r="D41" s="87"/>
      <c r="E41" s="87"/>
      <c r="F41" s="87"/>
      <c r="G41" s="87"/>
      <c r="H41" s="87"/>
      <c r="I41" s="87"/>
      <c r="J41" s="87"/>
      <c r="K41" s="87"/>
      <c r="L41" s="87"/>
      <c r="M41" s="87"/>
      <c r="N41" s="87"/>
      <c r="O41" s="87"/>
      <c r="P41" s="87"/>
      <c r="Q41" s="87"/>
      <c r="R41" s="67"/>
      <c r="S41" s="59"/>
      <c r="T41" s="47"/>
      <c r="U41" s="47"/>
      <c r="V41" s="47"/>
      <c r="W41" s="47"/>
      <c r="X41" s="47"/>
      <c r="Y41" s="75"/>
      <c r="Z41" s="76" t="str">
        <f>IF(AC41&gt;0,SUM(T41:X41),"")</f>
        <v/>
      </c>
      <c r="AC41" s="2">
        <f t="shared" si="4"/>
        <v>0</v>
      </c>
    </row>
    <row r="42" spans="1:2">
      <c r="A42" s="100"/>
      <c r="B42" s="101"/>
    </row>
    <row r="43" spans="1:2">
      <c r="A43" s="102"/>
      <c r="B43" s="103" t="s">
        <v>133</v>
      </c>
    </row>
    <row r="44" spans="1:26">
      <c r="A44" s="104" t="s">
        <v>165</v>
      </c>
      <c r="B44" s="105" t="s">
        <v>166</v>
      </c>
      <c r="X44" s="69" t="s">
        <v>86</v>
      </c>
      <c r="Z44" s="77" t="e">
        <f>AVERAGE(Z5,Z8,Z37)</f>
        <v>#DIV/0!</v>
      </c>
    </row>
  </sheetData>
  <sheetProtection password="CF63" sheet="1" selectLockedCells="1" objects="1" scenarios="1"/>
  <mergeCells count="9">
    <mergeCell ref="R5:R8"/>
    <mergeCell ref="R11:R12"/>
    <mergeCell ref="R14:R15"/>
    <mergeCell ref="R16:R24"/>
    <mergeCell ref="R25:R36"/>
    <mergeCell ref="R37:R41"/>
    <mergeCell ref="S9:S12"/>
    <mergeCell ref="S17:S18"/>
    <mergeCell ref="S37:S41"/>
  </mergeCells>
  <dataValidations count="5">
    <dataValidation type="whole" operator="equal" allowBlank="1" showInputMessage="1" showErrorMessage="1" sqref="T5:T41">
      <formula1>0</formula1>
    </dataValidation>
    <dataValidation type="whole" operator="equal" allowBlank="1" showInputMessage="1" showErrorMessage="1" sqref="U5:U41">
      <formula1>1</formula1>
    </dataValidation>
    <dataValidation type="whole" operator="equal" allowBlank="1" showInputMessage="1" showErrorMessage="1" sqref="V5:V41">
      <formula1>2</formula1>
    </dataValidation>
    <dataValidation type="whole" operator="equal" allowBlank="1" showInputMessage="1" showErrorMessage="1" sqref="W5:W41">
      <formula1>3</formula1>
    </dataValidation>
    <dataValidation type="whole" operator="equal" allowBlank="1" showInputMessage="1" showErrorMessage="1" sqref="X5:X41">
      <formula1>4</formula1>
    </dataValidation>
  </dataValidations>
  <pageMargins left="0.7" right="0.7" top="0.75" bottom="0.75" header="0.3" footer="0.3"/>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C64"/>
  <sheetViews>
    <sheetView zoomScale="80" zoomScaleNormal="80" zoomScalePageLayoutView="110" workbookViewId="0">
      <pane xSplit="2" ySplit="4" topLeftCell="T6" activePane="bottomRight" state="frozen"/>
      <selection/>
      <selection pane="topRight"/>
      <selection pane="bottomLeft"/>
      <selection pane="bottomRight" activeCell="T6" sqref="T6"/>
    </sheetView>
  </sheetViews>
  <sheetFormatPr defaultColWidth="8.85714285714286" defaultRowHeight="15"/>
  <cols>
    <col min="1" max="1" width="8.85714285714286" style="2"/>
    <col min="2" max="2" width="70.7142857142857" style="3" customWidth="1"/>
    <col min="3" max="17" width="8.85714285714286" style="2" customWidth="1"/>
    <col min="18" max="18" width="36.1428571428571" style="2" customWidth="1"/>
    <col min="19" max="19" width="14.7142857142857" style="2" customWidth="1"/>
    <col min="20" max="24" width="8.85714285714286" style="2"/>
    <col min="25" max="25" width="50.7142857142857" style="4" customWidth="1"/>
    <col min="26" max="26" width="16.5714285714286" style="2" customWidth="1"/>
    <col min="27" max="28" width="8.85714285714286" style="2"/>
    <col min="29" max="29" width="8.85714285714286" style="2" hidden="1" customWidth="1"/>
    <col min="30" max="16384" width="8.85714285714286" style="2"/>
  </cols>
  <sheetData>
    <row r="1" spans="1:17">
      <c r="A1" s="5" t="s">
        <v>22</v>
      </c>
      <c r="B1" s="6"/>
      <c r="C1" s="7"/>
      <c r="D1" s="7"/>
      <c r="E1" s="7"/>
      <c r="F1" s="7"/>
      <c r="G1" s="7"/>
      <c r="H1" s="7"/>
      <c r="I1" s="7"/>
      <c r="J1" s="7"/>
      <c r="K1" s="7"/>
      <c r="L1" s="7"/>
      <c r="M1" s="7"/>
      <c r="N1" s="7"/>
      <c r="O1" s="7"/>
      <c r="P1" s="7"/>
      <c r="Q1" s="7"/>
    </row>
    <row r="2" s="1" customFormat="1" spans="1:25">
      <c r="A2" s="8"/>
      <c r="B2" s="9"/>
      <c r="C2" s="10"/>
      <c r="D2" s="10"/>
      <c r="E2" s="10"/>
      <c r="F2" s="10"/>
      <c r="G2" s="10"/>
      <c r="H2" s="10"/>
      <c r="I2" s="10"/>
      <c r="J2" s="10"/>
      <c r="K2" s="10"/>
      <c r="L2" s="36" t="s">
        <v>23</v>
      </c>
      <c r="M2" s="10"/>
      <c r="N2" s="10"/>
      <c r="O2" s="10"/>
      <c r="P2" s="10"/>
      <c r="Q2" s="10"/>
      <c r="Y2" s="70"/>
    </row>
    <row r="3" ht="38.25" spans="1:26">
      <c r="A3" s="11"/>
      <c r="B3" s="12"/>
      <c r="C3" s="13" t="s">
        <v>24</v>
      </c>
      <c r="D3" s="14"/>
      <c r="E3" s="15"/>
      <c r="F3" s="15"/>
      <c r="G3" s="15"/>
      <c r="H3" s="16"/>
      <c r="I3" s="37" t="s">
        <v>25</v>
      </c>
      <c r="J3" s="37" t="s">
        <v>26</v>
      </c>
      <c r="K3" s="37" t="s">
        <v>27</v>
      </c>
      <c r="L3" s="37" t="s">
        <v>28</v>
      </c>
      <c r="M3" s="37" t="s">
        <v>29</v>
      </c>
      <c r="N3" s="37" t="s">
        <v>30</v>
      </c>
      <c r="O3" s="37" t="s">
        <v>31</v>
      </c>
      <c r="P3" s="37" t="s">
        <v>32</v>
      </c>
      <c r="Q3" s="37" t="s">
        <v>33</v>
      </c>
      <c r="T3" s="39"/>
      <c r="U3" s="39"/>
      <c r="V3" s="40" t="s">
        <v>34</v>
      </c>
      <c r="W3" s="39"/>
      <c r="X3" s="39"/>
      <c r="Z3" s="48"/>
    </row>
    <row r="4" ht="69" customHeight="1" spans="1:26">
      <c r="A4" s="17" t="s">
        <v>514</v>
      </c>
      <c r="B4" s="12"/>
      <c r="C4" s="18" t="s">
        <v>36</v>
      </c>
      <c r="D4" s="18" t="s">
        <v>37</v>
      </c>
      <c r="E4" s="18" t="s">
        <v>38</v>
      </c>
      <c r="F4" s="18" t="s">
        <v>39</v>
      </c>
      <c r="G4" s="18" t="s">
        <v>40</v>
      </c>
      <c r="H4" s="18" t="s">
        <v>41</v>
      </c>
      <c r="I4" s="18" t="s">
        <v>42</v>
      </c>
      <c r="J4" s="18" t="s">
        <v>43</v>
      </c>
      <c r="K4" s="18" t="s">
        <v>44</v>
      </c>
      <c r="L4" s="18" t="s">
        <v>45</v>
      </c>
      <c r="M4" s="18" t="s">
        <v>46</v>
      </c>
      <c r="N4" s="18" t="s">
        <v>47</v>
      </c>
      <c r="O4" s="18" t="s">
        <v>48</v>
      </c>
      <c r="P4" s="18" t="s">
        <v>49</v>
      </c>
      <c r="Q4" s="18" t="s">
        <v>50</v>
      </c>
      <c r="R4" s="41" t="s">
        <v>51</v>
      </c>
      <c r="S4" s="42" t="s">
        <v>52</v>
      </c>
      <c r="T4" s="43">
        <f>'C.1.Customer care 1'!T4</f>
        <v>0</v>
      </c>
      <c r="U4" s="43">
        <f>'C.1.Customer care 1'!U4</f>
        <v>1</v>
      </c>
      <c r="V4" s="43">
        <f>'C.1.Customer care 1'!V4</f>
        <v>2</v>
      </c>
      <c r="W4" s="43">
        <f>'C.1.Customer care 1'!W4</f>
        <v>3</v>
      </c>
      <c r="X4" s="43">
        <f>'C.1.Customer care 1'!X4</f>
        <v>4</v>
      </c>
      <c r="Y4" s="71" t="s">
        <v>53</v>
      </c>
      <c r="Z4" s="72" t="s">
        <v>54</v>
      </c>
    </row>
    <row r="5" ht="25.5" spans="1:29">
      <c r="A5" s="19" t="s">
        <v>515</v>
      </c>
      <c r="B5" s="20" t="s">
        <v>516</v>
      </c>
      <c r="C5" s="21"/>
      <c r="D5" s="21"/>
      <c r="E5" s="21"/>
      <c r="F5" s="21"/>
      <c r="G5" s="21"/>
      <c r="H5" s="21"/>
      <c r="I5" s="21"/>
      <c r="J5" s="21"/>
      <c r="K5" s="21"/>
      <c r="L5" s="21"/>
      <c r="M5" s="21"/>
      <c r="N5" s="21"/>
      <c r="O5" s="21"/>
      <c r="P5" s="21"/>
      <c r="Q5" s="21"/>
      <c r="R5" s="44" t="s">
        <v>57</v>
      </c>
      <c r="S5" s="45"/>
      <c r="T5" s="46"/>
      <c r="U5" s="46"/>
      <c r="V5" s="46"/>
      <c r="W5" s="46"/>
      <c r="X5" s="46"/>
      <c r="Y5" s="73"/>
      <c r="Z5" s="74" t="str">
        <f>IF(AC5&gt;0,AVERAGE(Z6:Z7),"")</f>
        <v/>
      </c>
      <c r="AC5" s="2">
        <f>SUM(AC6:AC7)</f>
        <v>0</v>
      </c>
    </row>
    <row r="6" spans="1:29">
      <c r="A6" s="22" t="s">
        <v>64</v>
      </c>
      <c r="B6" s="23" t="s">
        <v>140</v>
      </c>
      <c r="C6" s="21"/>
      <c r="D6" s="21"/>
      <c r="E6" s="21"/>
      <c r="F6" s="21"/>
      <c r="G6" s="21"/>
      <c r="H6" s="21"/>
      <c r="I6" s="21"/>
      <c r="J6" s="21"/>
      <c r="K6" s="21"/>
      <c r="L6" s="21"/>
      <c r="M6" s="21"/>
      <c r="N6" s="21"/>
      <c r="O6" s="21"/>
      <c r="P6" s="21"/>
      <c r="Q6" s="21"/>
      <c r="R6" s="44"/>
      <c r="S6" s="45"/>
      <c r="T6" s="47"/>
      <c r="U6" s="47"/>
      <c r="V6" s="47"/>
      <c r="W6" s="47"/>
      <c r="X6" s="47"/>
      <c r="Y6" s="75"/>
      <c r="Z6" s="76" t="str">
        <f>IF(AC6&gt;0,SUM(T6:X6),"")</f>
        <v/>
      </c>
      <c r="AC6" s="2">
        <f>COUNT(T6:X6)</f>
        <v>0</v>
      </c>
    </row>
    <row r="7" spans="1:29">
      <c r="A7" s="24" t="s">
        <v>66</v>
      </c>
      <c r="B7" s="25" t="s">
        <v>141</v>
      </c>
      <c r="C7" s="21"/>
      <c r="D7" s="21"/>
      <c r="E7" s="21"/>
      <c r="F7" s="21"/>
      <c r="G7" s="21"/>
      <c r="H7" s="21"/>
      <c r="I7" s="21"/>
      <c r="J7" s="21"/>
      <c r="K7" s="21"/>
      <c r="L7" s="21"/>
      <c r="M7" s="21"/>
      <c r="N7" s="21"/>
      <c r="O7" s="21"/>
      <c r="P7" s="21"/>
      <c r="Q7" s="27"/>
      <c r="R7" s="44"/>
      <c r="S7" s="45"/>
      <c r="T7" s="47"/>
      <c r="U7" s="47"/>
      <c r="V7" s="47"/>
      <c r="W7" s="47"/>
      <c r="X7" s="47"/>
      <c r="Y7" s="75"/>
      <c r="Z7" s="76" t="str">
        <f>IF(AC7&gt;0,SUM(T7:X7),"")</f>
        <v/>
      </c>
      <c r="AC7" s="2">
        <f>COUNT(T7:X7)</f>
        <v>0</v>
      </c>
    </row>
    <row r="8" ht="38.25" spans="1:29">
      <c r="A8" s="19" t="s">
        <v>517</v>
      </c>
      <c r="B8" s="20" t="s">
        <v>518</v>
      </c>
      <c r="C8" s="21"/>
      <c r="D8" s="21"/>
      <c r="E8" s="21"/>
      <c r="F8" s="21"/>
      <c r="G8" s="21"/>
      <c r="H8" s="21"/>
      <c r="I8" s="21"/>
      <c r="J8" s="21"/>
      <c r="K8" s="21"/>
      <c r="L8" s="21"/>
      <c r="M8" s="21"/>
      <c r="N8" s="21"/>
      <c r="O8" s="21"/>
      <c r="P8" s="21"/>
      <c r="Q8" s="21"/>
      <c r="R8" s="44" t="s">
        <v>519</v>
      </c>
      <c r="S8" s="45"/>
      <c r="T8" s="46"/>
      <c r="U8" s="46"/>
      <c r="V8" s="46"/>
      <c r="W8" s="46"/>
      <c r="X8" s="46"/>
      <c r="Y8" s="73"/>
      <c r="Z8" s="74" t="str">
        <f>IF(AC8&gt;0,AVERAGE(Z9:Z12),"")</f>
        <v/>
      </c>
      <c r="AC8" s="2">
        <f>SUM(AC9:AC12)</f>
        <v>0</v>
      </c>
    </row>
    <row r="9" ht="25.5" spans="1:29">
      <c r="A9" s="22" t="s">
        <v>64</v>
      </c>
      <c r="B9" s="23" t="s">
        <v>520</v>
      </c>
      <c r="C9" s="21"/>
      <c r="D9" s="21"/>
      <c r="E9" s="21"/>
      <c r="F9" s="21"/>
      <c r="G9" s="21"/>
      <c r="H9" s="21"/>
      <c r="I9" s="21"/>
      <c r="J9" s="21"/>
      <c r="K9" s="21"/>
      <c r="L9" s="21"/>
      <c r="M9" s="21"/>
      <c r="N9" s="21"/>
      <c r="O9" s="21"/>
      <c r="P9" s="21"/>
      <c r="Q9" s="21"/>
      <c r="R9" s="44"/>
      <c r="S9" s="45"/>
      <c r="T9" s="47"/>
      <c r="U9" s="47"/>
      <c r="V9" s="47"/>
      <c r="W9" s="47"/>
      <c r="X9" s="47"/>
      <c r="Y9" s="75"/>
      <c r="Z9" s="76" t="str">
        <f>IF(AC9&gt;0,SUM(T9:X9),"")</f>
        <v/>
      </c>
      <c r="AC9" s="2">
        <f t="shared" ref="AC9:AC12" si="0">COUNT(T9:X9)</f>
        <v>0</v>
      </c>
    </row>
    <row r="10" ht="25.5" spans="1:29">
      <c r="A10" s="22" t="s">
        <v>66</v>
      </c>
      <c r="B10" s="23" t="s">
        <v>521</v>
      </c>
      <c r="C10" s="21"/>
      <c r="D10" s="21"/>
      <c r="E10" s="21"/>
      <c r="F10" s="21"/>
      <c r="G10" s="21"/>
      <c r="H10" s="21"/>
      <c r="I10" s="21"/>
      <c r="J10" s="21"/>
      <c r="K10" s="21"/>
      <c r="L10" s="21"/>
      <c r="M10" s="21"/>
      <c r="N10" s="21"/>
      <c r="O10" s="21"/>
      <c r="P10" s="21"/>
      <c r="Q10" s="21"/>
      <c r="R10" s="44"/>
      <c r="S10" s="45"/>
      <c r="T10" s="47"/>
      <c r="U10" s="47"/>
      <c r="V10" s="47"/>
      <c r="W10" s="47"/>
      <c r="X10" s="47"/>
      <c r="Y10" s="75"/>
      <c r="Z10" s="76" t="str">
        <f>IF(AC10&gt;0,SUM(T10:X10),"")</f>
        <v/>
      </c>
      <c r="AC10" s="2">
        <f t="shared" si="0"/>
        <v>0</v>
      </c>
    </row>
    <row r="11" spans="1:29">
      <c r="A11" s="22" t="s">
        <v>68</v>
      </c>
      <c r="B11" s="23" t="s">
        <v>522</v>
      </c>
      <c r="C11" s="21"/>
      <c r="D11" s="21"/>
      <c r="E11" s="21"/>
      <c r="F11" s="21"/>
      <c r="G11" s="21"/>
      <c r="H11" s="21"/>
      <c r="I11" s="21"/>
      <c r="J11" s="21"/>
      <c r="K11" s="21"/>
      <c r="L11" s="21"/>
      <c r="M11" s="21"/>
      <c r="N11" s="21"/>
      <c r="O11" s="21"/>
      <c r="P11" s="21"/>
      <c r="Q11" s="21"/>
      <c r="R11" s="44"/>
      <c r="S11" s="45"/>
      <c r="T11" s="47"/>
      <c r="U11" s="47"/>
      <c r="V11" s="47"/>
      <c r="W11" s="47"/>
      <c r="X11" s="47"/>
      <c r="Y11" s="75"/>
      <c r="Z11" s="76" t="str">
        <f>IF(AC11&gt;0,SUM(T11:X11),"")</f>
        <v/>
      </c>
      <c r="AC11" s="2">
        <f t="shared" si="0"/>
        <v>0</v>
      </c>
    </row>
    <row r="12" ht="25.5" spans="1:29">
      <c r="A12" s="22" t="s">
        <v>70</v>
      </c>
      <c r="B12" s="23" t="s">
        <v>523</v>
      </c>
      <c r="C12" s="21"/>
      <c r="D12" s="21"/>
      <c r="E12" s="21"/>
      <c r="F12" s="21"/>
      <c r="G12" s="21"/>
      <c r="H12" s="21"/>
      <c r="I12" s="21"/>
      <c r="J12" s="21"/>
      <c r="K12" s="21"/>
      <c r="L12" s="21"/>
      <c r="M12" s="21"/>
      <c r="N12" s="21"/>
      <c r="O12" s="21"/>
      <c r="P12" s="21"/>
      <c r="Q12" s="21"/>
      <c r="R12" s="44"/>
      <c r="S12" s="45"/>
      <c r="T12" s="47"/>
      <c r="U12" s="47"/>
      <c r="V12" s="47"/>
      <c r="W12" s="47"/>
      <c r="X12" s="47"/>
      <c r="Y12" s="75"/>
      <c r="Z12" s="76" t="str">
        <f>IF(AC12&gt;0,SUM(T12:X12),"")</f>
        <v/>
      </c>
      <c r="AC12" s="2">
        <f t="shared" si="0"/>
        <v>0</v>
      </c>
    </row>
    <row r="13" spans="1:29">
      <c r="A13" s="19" t="s">
        <v>524</v>
      </c>
      <c r="B13" s="20" t="s">
        <v>525</v>
      </c>
      <c r="C13" s="21"/>
      <c r="D13" s="21"/>
      <c r="E13" s="21"/>
      <c r="F13" s="21"/>
      <c r="G13" s="21"/>
      <c r="H13" s="21"/>
      <c r="I13" s="21"/>
      <c r="J13" s="21"/>
      <c r="K13" s="21"/>
      <c r="L13" s="21"/>
      <c r="M13" s="21"/>
      <c r="N13" s="21"/>
      <c r="O13" s="21"/>
      <c r="P13" s="21"/>
      <c r="Q13" s="27"/>
      <c r="R13" s="48" t="s">
        <v>526</v>
      </c>
      <c r="S13" s="45"/>
      <c r="T13" s="46"/>
      <c r="U13" s="46"/>
      <c r="V13" s="46"/>
      <c r="W13" s="46"/>
      <c r="X13" s="46"/>
      <c r="Y13" s="73"/>
      <c r="Z13" s="74" t="str">
        <f>IF(AC13&gt;0,AVERAGE(Z14:Z27),"")</f>
        <v/>
      </c>
      <c r="AC13" s="2">
        <f>SUM(AC14:AC27)</f>
        <v>0</v>
      </c>
    </row>
    <row r="14" ht="51" customHeight="1" spans="1:29">
      <c r="A14" s="24" t="s">
        <v>64</v>
      </c>
      <c r="B14" s="25" t="s">
        <v>527</v>
      </c>
      <c r="C14" s="21"/>
      <c r="D14" s="21"/>
      <c r="E14" s="21"/>
      <c r="F14" s="21"/>
      <c r="G14" s="21"/>
      <c r="H14" s="21"/>
      <c r="I14" s="21"/>
      <c r="J14" s="21"/>
      <c r="K14" s="21"/>
      <c r="L14" s="21"/>
      <c r="M14" s="21"/>
      <c r="N14" s="21"/>
      <c r="O14" s="21"/>
      <c r="P14" s="21"/>
      <c r="Q14" s="27"/>
      <c r="R14" s="49" t="s">
        <v>528</v>
      </c>
      <c r="S14" s="50"/>
      <c r="T14" s="47"/>
      <c r="U14" s="47"/>
      <c r="V14" s="47"/>
      <c r="W14" s="47"/>
      <c r="X14" s="47"/>
      <c r="Y14" s="75"/>
      <c r="Z14" s="76" t="str">
        <f t="shared" ref="Z14:Z27" si="1">IF(AC14&gt;0,SUM(T14:X14),"")</f>
        <v/>
      </c>
      <c r="AC14" s="2">
        <f t="shared" ref="AC14:AC27" si="2">COUNT(T14:X14)</f>
        <v>0</v>
      </c>
    </row>
    <row r="15" ht="33.75" customHeight="1" spans="1:29">
      <c r="A15" s="24" t="s">
        <v>66</v>
      </c>
      <c r="B15" s="25" t="s">
        <v>529</v>
      </c>
      <c r="C15" s="21"/>
      <c r="D15" s="21"/>
      <c r="E15" s="21"/>
      <c r="F15" s="21"/>
      <c r="G15" s="21"/>
      <c r="H15" s="21"/>
      <c r="I15" s="21"/>
      <c r="J15" s="21"/>
      <c r="K15" s="21"/>
      <c r="L15" s="21"/>
      <c r="M15" s="21"/>
      <c r="N15" s="21"/>
      <c r="O15" s="21"/>
      <c r="P15" s="21"/>
      <c r="Q15" s="27"/>
      <c r="R15" s="51" t="s">
        <v>530</v>
      </c>
      <c r="S15" s="45"/>
      <c r="T15" s="47"/>
      <c r="U15" s="47"/>
      <c r="V15" s="47"/>
      <c r="W15" s="47"/>
      <c r="X15" s="47"/>
      <c r="Y15" s="75"/>
      <c r="Z15" s="76" t="str">
        <f t="shared" si="1"/>
        <v/>
      </c>
      <c r="AC15" s="2">
        <f t="shared" si="2"/>
        <v>0</v>
      </c>
    </row>
    <row r="16" ht="24" spans="1:29">
      <c r="A16" s="24" t="s">
        <v>68</v>
      </c>
      <c r="B16" s="25" t="s">
        <v>531</v>
      </c>
      <c r="C16" s="21"/>
      <c r="D16" s="21"/>
      <c r="E16" s="21"/>
      <c r="F16" s="21"/>
      <c r="G16" s="21"/>
      <c r="H16" s="21"/>
      <c r="I16" s="21"/>
      <c r="J16" s="21"/>
      <c r="K16" s="21"/>
      <c r="L16" s="21"/>
      <c r="M16" s="21"/>
      <c r="N16" s="21"/>
      <c r="O16" s="21"/>
      <c r="P16" s="21"/>
      <c r="Q16" s="27"/>
      <c r="R16" s="52" t="s">
        <v>532</v>
      </c>
      <c r="S16" s="45"/>
      <c r="T16" s="47"/>
      <c r="U16" s="47"/>
      <c r="V16" s="47"/>
      <c r="W16" s="47"/>
      <c r="X16" s="47"/>
      <c r="Y16" s="75"/>
      <c r="Z16" s="76" t="str">
        <f t="shared" si="1"/>
        <v/>
      </c>
      <c r="AC16" s="2">
        <f t="shared" si="2"/>
        <v>0</v>
      </c>
    </row>
    <row r="17" ht="60" spans="1:29">
      <c r="A17" s="24" t="s">
        <v>70</v>
      </c>
      <c r="B17" s="25" t="s">
        <v>533</v>
      </c>
      <c r="C17" s="21"/>
      <c r="D17" s="21"/>
      <c r="E17" s="21"/>
      <c r="F17" s="21"/>
      <c r="G17" s="21"/>
      <c r="H17" s="21"/>
      <c r="I17" s="21"/>
      <c r="J17" s="21"/>
      <c r="K17" s="21"/>
      <c r="L17" s="21"/>
      <c r="M17" s="21"/>
      <c r="N17" s="21"/>
      <c r="O17" s="21"/>
      <c r="P17" s="21"/>
      <c r="Q17" s="27"/>
      <c r="R17" s="44" t="s">
        <v>534</v>
      </c>
      <c r="S17" s="45"/>
      <c r="T17" s="47"/>
      <c r="U17" s="47"/>
      <c r="V17" s="47"/>
      <c r="W17" s="47"/>
      <c r="X17" s="47"/>
      <c r="Y17" s="75"/>
      <c r="Z17" s="76" t="str">
        <f t="shared" si="1"/>
        <v/>
      </c>
      <c r="AC17" s="2">
        <f t="shared" si="2"/>
        <v>0</v>
      </c>
    </row>
    <row r="18" ht="30" spans="1:29">
      <c r="A18" s="24" t="s">
        <v>72</v>
      </c>
      <c r="B18" s="25" t="s">
        <v>535</v>
      </c>
      <c r="C18" s="21"/>
      <c r="D18" s="21"/>
      <c r="E18" s="21"/>
      <c r="F18" s="21"/>
      <c r="G18" s="21"/>
      <c r="H18" s="21"/>
      <c r="I18" s="21"/>
      <c r="J18" s="21"/>
      <c r="K18" s="21"/>
      <c r="L18" s="21"/>
      <c r="M18" s="21"/>
      <c r="N18" s="21"/>
      <c r="O18" s="21"/>
      <c r="P18" s="21"/>
      <c r="Q18" s="27"/>
      <c r="R18" s="49" t="s">
        <v>536</v>
      </c>
      <c r="S18" s="45"/>
      <c r="T18" s="47"/>
      <c r="U18" s="47"/>
      <c r="V18" s="47"/>
      <c r="W18" s="47"/>
      <c r="X18" s="47"/>
      <c r="Y18" s="75"/>
      <c r="Z18" s="76" t="str">
        <f t="shared" si="1"/>
        <v/>
      </c>
      <c r="AC18" s="2">
        <f t="shared" si="2"/>
        <v>0</v>
      </c>
    </row>
    <row r="19" ht="36.75" customHeight="1" spans="1:29">
      <c r="A19" s="24" t="s">
        <v>74</v>
      </c>
      <c r="B19" s="25" t="s">
        <v>537</v>
      </c>
      <c r="C19" s="21"/>
      <c r="D19" s="21"/>
      <c r="E19" s="21"/>
      <c r="F19" s="21"/>
      <c r="G19" s="21"/>
      <c r="H19" s="21"/>
      <c r="I19" s="21"/>
      <c r="J19" s="21"/>
      <c r="K19" s="21"/>
      <c r="L19" s="21"/>
      <c r="M19" s="21"/>
      <c r="N19" s="21"/>
      <c r="O19" s="21"/>
      <c r="P19" s="21"/>
      <c r="Q19" s="27"/>
      <c r="R19" s="52" t="s">
        <v>163</v>
      </c>
      <c r="S19" s="53" t="s">
        <v>538</v>
      </c>
      <c r="T19" s="47"/>
      <c r="U19" s="47"/>
      <c r="V19" s="47"/>
      <c r="W19" s="47"/>
      <c r="X19" s="47"/>
      <c r="Y19" s="75"/>
      <c r="Z19" s="76" t="str">
        <f t="shared" si="1"/>
        <v/>
      </c>
      <c r="AC19" s="2">
        <f t="shared" si="2"/>
        <v>0</v>
      </c>
    </row>
    <row r="20" ht="39" customHeight="1" spans="1:29">
      <c r="A20" s="26" t="s">
        <v>76</v>
      </c>
      <c r="B20" s="25" t="s">
        <v>539</v>
      </c>
      <c r="C20" s="21"/>
      <c r="D20" s="21"/>
      <c r="E20" s="21"/>
      <c r="F20" s="21"/>
      <c r="G20" s="21"/>
      <c r="H20" s="21"/>
      <c r="I20" s="21"/>
      <c r="J20" s="21"/>
      <c r="K20" s="21"/>
      <c r="L20" s="21"/>
      <c r="M20" s="21"/>
      <c r="N20" s="21"/>
      <c r="O20" s="21"/>
      <c r="P20" s="21"/>
      <c r="Q20" s="27"/>
      <c r="R20" s="49" t="s">
        <v>540</v>
      </c>
      <c r="S20" s="45"/>
      <c r="T20" s="47"/>
      <c r="U20" s="47"/>
      <c r="V20" s="47"/>
      <c r="W20" s="47"/>
      <c r="X20" s="47"/>
      <c r="Y20" s="75"/>
      <c r="Z20" s="76" t="str">
        <f t="shared" si="1"/>
        <v/>
      </c>
      <c r="AC20" s="2">
        <f t="shared" si="2"/>
        <v>0</v>
      </c>
    </row>
    <row r="21" ht="24" customHeight="1" spans="1:29">
      <c r="A21" s="24" t="s">
        <v>78</v>
      </c>
      <c r="B21" s="25" t="s">
        <v>541</v>
      </c>
      <c r="C21" s="27"/>
      <c r="D21" s="27"/>
      <c r="E21" s="27"/>
      <c r="F21" s="27"/>
      <c r="G21" s="27"/>
      <c r="H21" s="27"/>
      <c r="I21" s="27"/>
      <c r="J21" s="27"/>
      <c r="K21" s="27"/>
      <c r="L21" s="27"/>
      <c r="M21" s="27"/>
      <c r="N21" s="27"/>
      <c r="O21" s="21"/>
      <c r="P21" s="27"/>
      <c r="Q21" s="27"/>
      <c r="R21" s="54" t="s">
        <v>163</v>
      </c>
      <c r="S21" s="55" t="s">
        <v>468</v>
      </c>
      <c r="T21" s="47"/>
      <c r="U21" s="47"/>
      <c r="V21" s="47"/>
      <c r="W21" s="47"/>
      <c r="X21" s="47"/>
      <c r="Y21" s="75"/>
      <c r="Z21" s="76" t="str">
        <f t="shared" si="1"/>
        <v/>
      </c>
      <c r="AC21" s="2">
        <f t="shared" si="2"/>
        <v>0</v>
      </c>
    </row>
    <row r="22" ht="42" customHeight="1" spans="1:29">
      <c r="A22" s="24" t="s">
        <v>80</v>
      </c>
      <c r="B22" s="25" t="s">
        <v>542</v>
      </c>
      <c r="C22" s="27"/>
      <c r="D22" s="27"/>
      <c r="E22" s="27"/>
      <c r="F22" s="27"/>
      <c r="G22" s="27"/>
      <c r="H22" s="27"/>
      <c r="I22" s="27"/>
      <c r="J22" s="27"/>
      <c r="K22" s="27"/>
      <c r="L22" s="27"/>
      <c r="M22" s="27"/>
      <c r="N22" s="27"/>
      <c r="O22" s="21"/>
      <c r="P22" s="27"/>
      <c r="Q22" s="27"/>
      <c r="R22" s="56"/>
      <c r="S22" s="57"/>
      <c r="T22" s="47"/>
      <c r="U22" s="47"/>
      <c r="V22" s="47"/>
      <c r="W22" s="47"/>
      <c r="X22" s="47"/>
      <c r="Y22" s="75"/>
      <c r="Z22" s="76" t="str">
        <f t="shared" si="1"/>
        <v/>
      </c>
      <c r="AC22" s="2">
        <f t="shared" si="2"/>
        <v>0</v>
      </c>
    </row>
    <row r="23" ht="36" spans="1:29">
      <c r="A23" s="24" t="s">
        <v>221</v>
      </c>
      <c r="B23" s="25" t="s">
        <v>543</v>
      </c>
      <c r="C23" s="27"/>
      <c r="D23" s="27"/>
      <c r="E23" s="27"/>
      <c r="F23" s="27"/>
      <c r="G23" s="27"/>
      <c r="H23" s="27"/>
      <c r="I23" s="27"/>
      <c r="J23" s="27"/>
      <c r="K23" s="27"/>
      <c r="L23" s="27"/>
      <c r="M23" s="27"/>
      <c r="N23" s="27"/>
      <c r="O23" s="21"/>
      <c r="P23" s="27"/>
      <c r="Q23" s="27"/>
      <c r="R23" s="57"/>
      <c r="S23" s="58"/>
      <c r="T23" s="47"/>
      <c r="U23" s="47"/>
      <c r="V23" s="47"/>
      <c r="W23" s="47"/>
      <c r="X23" s="47"/>
      <c r="Y23" s="75"/>
      <c r="Z23" s="76" t="str">
        <f t="shared" si="1"/>
        <v/>
      </c>
      <c r="AC23" s="2">
        <f t="shared" si="2"/>
        <v>0</v>
      </c>
    </row>
    <row r="24" ht="24" spans="1:29">
      <c r="A24" s="24" t="s">
        <v>223</v>
      </c>
      <c r="B24" s="25" t="s">
        <v>544</v>
      </c>
      <c r="C24" s="27"/>
      <c r="D24" s="27"/>
      <c r="E24" s="27"/>
      <c r="F24" s="27"/>
      <c r="G24" s="27"/>
      <c r="H24" s="27"/>
      <c r="I24" s="21"/>
      <c r="J24" s="21"/>
      <c r="K24" s="21"/>
      <c r="L24" s="27"/>
      <c r="M24" s="27"/>
      <c r="N24" s="27"/>
      <c r="O24" s="27"/>
      <c r="P24" s="27"/>
      <c r="Q24" s="27"/>
      <c r="R24" s="59"/>
      <c r="S24" s="60"/>
      <c r="T24" s="47"/>
      <c r="U24" s="47"/>
      <c r="V24" s="47"/>
      <c r="W24" s="47"/>
      <c r="X24" s="47"/>
      <c r="Y24" s="75"/>
      <c r="Z24" s="76" t="str">
        <f t="shared" si="1"/>
        <v/>
      </c>
      <c r="AC24" s="2">
        <f t="shared" si="2"/>
        <v>0</v>
      </c>
    </row>
    <row r="25" ht="36" spans="1:29">
      <c r="A25" s="24" t="s">
        <v>225</v>
      </c>
      <c r="B25" s="25" t="s">
        <v>545</v>
      </c>
      <c r="C25" s="27"/>
      <c r="D25" s="27"/>
      <c r="E25" s="27"/>
      <c r="F25" s="27"/>
      <c r="G25" s="27"/>
      <c r="H25" s="27"/>
      <c r="I25" s="27"/>
      <c r="J25" s="27"/>
      <c r="K25" s="27"/>
      <c r="L25" s="27"/>
      <c r="M25" s="21"/>
      <c r="N25" s="21"/>
      <c r="O25" s="27"/>
      <c r="P25" s="27"/>
      <c r="Q25" s="27"/>
      <c r="R25" s="53" t="s">
        <v>546</v>
      </c>
      <c r="S25" s="60"/>
      <c r="T25" s="47"/>
      <c r="U25" s="47"/>
      <c r="V25" s="47"/>
      <c r="W25" s="47"/>
      <c r="X25" s="47"/>
      <c r="Y25" s="75"/>
      <c r="Z25" s="76" t="str">
        <f t="shared" si="1"/>
        <v/>
      </c>
      <c r="AC25" s="2">
        <f t="shared" si="2"/>
        <v>0</v>
      </c>
    </row>
    <row r="26" ht="36" spans="1:29">
      <c r="A26" s="24" t="s">
        <v>227</v>
      </c>
      <c r="B26" s="25" t="s">
        <v>547</v>
      </c>
      <c r="C26" s="27"/>
      <c r="D26" s="27"/>
      <c r="E26" s="27"/>
      <c r="F26" s="27"/>
      <c r="G26" s="27"/>
      <c r="H26" s="27"/>
      <c r="I26" s="27"/>
      <c r="J26" s="27"/>
      <c r="K26" s="27"/>
      <c r="L26" s="27"/>
      <c r="M26" s="21"/>
      <c r="N26" s="21"/>
      <c r="O26" s="27"/>
      <c r="P26" s="27"/>
      <c r="Q26" s="27"/>
      <c r="R26" s="53"/>
      <c r="S26" s="60"/>
      <c r="T26" s="47"/>
      <c r="U26" s="47"/>
      <c r="V26" s="47"/>
      <c r="W26" s="47"/>
      <c r="X26" s="47"/>
      <c r="Y26" s="75"/>
      <c r="Z26" s="76" t="str">
        <f t="shared" si="1"/>
        <v/>
      </c>
      <c r="AC26" s="2">
        <f t="shared" si="2"/>
        <v>0</v>
      </c>
    </row>
    <row r="27" ht="42.75" customHeight="1" spans="1:29">
      <c r="A27" s="24" t="s">
        <v>229</v>
      </c>
      <c r="B27" s="25" t="s">
        <v>548</v>
      </c>
      <c r="C27" s="27"/>
      <c r="D27" s="27"/>
      <c r="E27" s="27"/>
      <c r="F27" s="27"/>
      <c r="G27" s="27"/>
      <c r="H27" s="27"/>
      <c r="I27" s="27"/>
      <c r="J27" s="27"/>
      <c r="K27" s="27"/>
      <c r="L27" s="27"/>
      <c r="M27" s="21"/>
      <c r="N27" s="21"/>
      <c r="O27" s="27"/>
      <c r="P27" s="27"/>
      <c r="Q27" s="27"/>
      <c r="R27" s="53"/>
      <c r="S27" s="61"/>
      <c r="T27" s="47"/>
      <c r="U27" s="47"/>
      <c r="V27" s="47"/>
      <c r="W27" s="47"/>
      <c r="X27" s="47"/>
      <c r="Y27" s="75"/>
      <c r="Z27" s="76" t="str">
        <f t="shared" si="1"/>
        <v/>
      </c>
      <c r="AC27" s="2">
        <f t="shared" si="2"/>
        <v>0</v>
      </c>
    </row>
    <row r="28" ht="56.25" spans="1:29">
      <c r="A28" s="28" t="s">
        <v>549</v>
      </c>
      <c r="B28" s="29" t="s">
        <v>550</v>
      </c>
      <c r="C28" s="27"/>
      <c r="D28" s="27"/>
      <c r="E28" s="27"/>
      <c r="F28" s="27"/>
      <c r="G28" s="27"/>
      <c r="H28" s="27"/>
      <c r="I28" s="27"/>
      <c r="J28" s="27"/>
      <c r="K28" s="27"/>
      <c r="L28" s="21"/>
      <c r="M28" s="38" t="s">
        <v>551</v>
      </c>
      <c r="N28" s="38" t="s">
        <v>551</v>
      </c>
      <c r="O28" s="27"/>
      <c r="P28" s="27"/>
      <c r="Q28" s="27"/>
      <c r="R28" s="44" t="s">
        <v>552</v>
      </c>
      <c r="S28" s="45"/>
      <c r="T28" s="46"/>
      <c r="U28" s="46"/>
      <c r="V28" s="46"/>
      <c r="W28" s="46"/>
      <c r="X28" s="46"/>
      <c r="Y28" s="73"/>
      <c r="Z28" s="74" t="str">
        <f>IF(AC28&gt;0,AVERAGE(Z29:Z33,Z39,Z40,Z41,Z42,Z43,Z44),"")</f>
        <v/>
      </c>
      <c r="AC28" s="2">
        <f>SUM(AC29:AC33,AC39,AC40,AC41,AC42,AC43,AC44)</f>
        <v>0</v>
      </c>
    </row>
    <row r="29" ht="56.25" spans="1:29">
      <c r="A29" s="24" t="s">
        <v>64</v>
      </c>
      <c r="B29" s="25" t="s">
        <v>553</v>
      </c>
      <c r="C29" s="27"/>
      <c r="D29" s="27"/>
      <c r="E29" s="27"/>
      <c r="F29" s="27"/>
      <c r="G29" s="27"/>
      <c r="H29" s="27"/>
      <c r="I29" s="27"/>
      <c r="J29" s="27"/>
      <c r="K29" s="27"/>
      <c r="L29" s="21"/>
      <c r="M29" s="38" t="s">
        <v>551</v>
      </c>
      <c r="N29" s="38" t="s">
        <v>551</v>
      </c>
      <c r="O29" s="27"/>
      <c r="P29" s="27"/>
      <c r="Q29" s="27"/>
      <c r="R29" s="44"/>
      <c r="S29" s="45"/>
      <c r="T29" s="47"/>
      <c r="U29" s="47"/>
      <c r="V29" s="47"/>
      <c r="W29" s="47"/>
      <c r="X29" s="47"/>
      <c r="Y29" s="75"/>
      <c r="Z29" s="76" t="str">
        <f>IF(AC29&gt;0,SUM(T29:X29),"")</f>
        <v/>
      </c>
      <c r="AC29" s="2">
        <f t="shared" ref="AC29:AC32" si="3">COUNT(T29:X29)</f>
        <v>0</v>
      </c>
    </row>
    <row r="30" ht="56.25" spans="1:29">
      <c r="A30" s="24" t="s">
        <v>66</v>
      </c>
      <c r="B30" s="25" t="s">
        <v>554</v>
      </c>
      <c r="C30" s="27"/>
      <c r="D30" s="27"/>
      <c r="E30" s="27"/>
      <c r="F30" s="27"/>
      <c r="G30" s="27"/>
      <c r="H30" s="27"/>
      <c r="I30" s="27"/>
      <c r="J30" s="27"/>
      <c r="K30" s="27"/>
      <c r="L30" s="21"/>
      <c r="M30" s="38" t="s">
        <v>551</v>
      </c>
      <c r="N30" s="38" t="s">
        <v>551</v>
      </c>
      <c r="O30" s="27"/>
      <c r="P30" s="27"/>
      <c r="Q30" s="27"/>
      <c r="R30" s="49" t="s">
        <v>555</v>
      </c>
      <c r="S30" s="45"/>
      <c r="T30" s="47"/>
      <c r="U30" s="47"/>
      <c r="V30" s="47"/>
      <c r="W30" s="47"/>
      <c r="X30" s="47"/>
      <c r="Y30" s="75"/>
      <c r="Z30" s="76" t="str">
        <f>IF(AC30&gt;0,SUM(T30:X30),"")</f>
        <v/>
      </c>
      <c r="AC30" s="2">
        <f t="shared" si="3"/>
        <v>0</v>
      </c>
    </row>
    <row r="31" ht="56.25" spans="1:29">
      <c r="A31" s="24" t="s">
        <v>68</v>
      </c>
      <c r="B31" s="25" t="s">
        <v>556</v>
      </c>
      <c r="C31" s="27"/>
      <c r="D31" s="27"/>
      <c r="E31" s="27"/>
      <c r="F31" s="27"/>
      <c r="G31" s="27"/>
      <c r="H31" s="27"/>
      <c r="I31" s="27"/>
      <c r="J31" s="27"/>
      <c r="K31" s="27"/>
      <c r="L31" s="21"/>
      <c r="M31" s="38" t="s">
        <v>551</v>
      </c>
      <c r="N31" s="38" t="s">
        <v>551</v>
      </c>
      <c r="O31" s="27"/>
      <c r="P31" s="27"/>
      <c r="Q31" s="27"/>
      <c r="R31" s="49" t="s">
        <v>557</v>
      </c>
      <c r="S31" s="45"/>
      <c r="T31" s="47"/>
      <c r="U31" s="47"/>
      <c r="V31" s="47"/>
      <c r="W31" s="47"/>
      <c r="X31" s="47"/>
      <c r="Y31" s="75"/>
      <c r="Z31" s="76" t="str">
        <f>IF(AC31&gt;0,SUM(T31:X31),"")</f>
        <v/>
      </c>
      <c r="AC31" s="2">
        <f t="shared" si="3"/>
        <v>0</v>
      </c>
    </row>
    <row r="32" ht="56.25" spans="1:29">
      <c r="A32" s="24" t="s">
        <v>70</v>
      </c>
      <c r="B32" s="25" t="s">
        <v>558</v>
      </c>
      <c r="C32" s="27"/>
      <c r="D32" s="27"/>
      <c r="E32" s="27"/>
      <c r="F32" s="27"/>
      <c r="G32" s="27"/>
      <c r="H32" s="27"/>
      <c r="I32" s="27"/>
      <c r="J32" s="27"/>
      <c r="K32" s="27"/>
      <c r="L32" s="21"/>
      <c r="M32" s="38" t="s">
        <v>551</v>
      </c>
      <c r="N32" s="38" t="s">
        <v>551</v>
      </c>
      <c r="O32" s="27"/>
      <c r="P32" s="27"/>
      <c r="Q32" s="27"/>
      <c r="R32" s="51" t="s">
        <v>559</v>
      </c>
      <c r="S32" s="45"/>
      <c r="T32" s="47"/>
      <c r="U32" s="47"/>
      <c r="V32" s="47"/>
      <c r="W32" s="47"/>
      <c r="X32" s="47"/>
      <c r="Y32" s="75"/>
      <c r="Z32" s="76" t="str">
        <f>IF(AC32&gt;0,SUM(T32:X32),"")</f>
        <v/>
      </c>
      <c r="AC32" s="2">
        <f t="shared" si="3"/>
        <v>0</v>
      </c>
    </row>
    <row r="33" ht="56.25" spans="1:29">
      <c r="A33" s="24" t="s">
        <v>72</v>
      </c>
      <c r="B33" s="25" t="s">
        <v>560</v>
      </c>
      <c r="C33" s="27"/>
      <c r="D33" s="27"/>
      <c r="E33" s="27"/>
      <c r="F33" s="27"/>
      <c r="G33" s="27"/>
      <c r="H33" s="27"/>
      <c r="I33" s="27"/>
      <c r="J33" s="27"/>
      <c r="K33" s="27"/>
      <c r="L33" s="21"/>
      <c r="M33" s="38" t="s">
        <v>551</v>
      </c>
      <c r="N33" s="38" t="s">
        <v>551</v>
      </c>
      <c r="O33" s="27"/>
      <c r="P33" s="27"/>
      <c r="Q33" s="27"/>
      <c r="R33" s="44" t="s">
        <v>561</v>
      </c>
      <c r="S33" s="45"/>
      <c r="T33" s="46"/>
      <c r="U33" s="46"/>
      <c r="V33" s="46"/>
      <c r="W33" s="46"/>
      <c r="X33" s="46"/>
      <c r="Y33" s="73"/>
      <c r="Z33" s="74" t="str">
        <f>IF(AC33&gt;0,AVERAGE(Z34:Z38),"")</f>
        <v/>
      </c>
      <c r="AC33" s="2">
        <f>SUM(AC34:AC38)</f>
        <v>0</v>
      </c>
    </row>
    <row r="34" ht="56.25" spans="1:29">
      <c r="A34" s="30" t="s">
        <v>80</v>
      </c>
      <c r="B34" s="25" t="s">
        <v>562</v>
      </c>
      <c r="C34" s="27"/>
      <c r="D34" s="27"/>
      <c r="E34" s="27"/>
      <c r="F34" s="27"/>
      <c r="G34" s="27"/>
      <c r="H34" s="27"/>
      <c r="I34" s="27"/>
      <c r="J34" s="27"/>
      <c r="K34" s="27"/>
      <c r="L34" s="21"/>
      <c r="M34" s="38" t="s">
        <v>551</v>
      </c>
      <c r="N34" s="38" t="s">
        <v>551</v>
      </c>
      <c r="O34" s="27"/>
      <c r="P34" s="27"/>
      <c r="Q34" s="27"/>
      <c r="R34" s="44"/>
      <c r="S34" s="45"/>
      <c r="T34" s="47"/>
      <c r="U34" s="47"/>
      <c r="V34" s="47"/>
      <c r="W34" s="47"/>
      <c r="X34" s="47"/>
      <c r="Y34" s="75"/>
      <c r="Z34" s="76" t="str">
        <f t="shared" ref="Z34:Z44" si="4">IF(AC34&gt;0,SUM(T34:X34),"")</f>
        <v/>
      </c>
      <c r="AC34" s="2">
        <f t="shared" ref="AC34:AC44" si="5">COUNT(T34:X34)</f>
        <v>0</v>
      </c>
    </row>
    <row r="35" ht="56.25" spans="1:29">
      <c r="A35" s="30" t="s">
        <v>182</v>
      </c>
      <c r="B35" s="25" t="s">
        <v>563</v>
      </c>
      <c r="C35" s="27"/>
      <c r="D35" s="27"/>
      <c r="E35" s="27"/>
      <c r="F35" s="27"/>
      <c r="G35" s="27"/>
      <c r="H35" s="27"/>
      <c r="I35" s="27"/>
      <c r="J35" s="27"/>
      <c r="K35" s="27"/>
      <c r="L35" s="21"/>
      <c r="M35" s="38" t="s">
        <v>551</v>
      </c>
      <c r="N35" s="38" t="s">
        <v>551</v>
      </c>
      <c r="O35" s="27"/>
      <c r="P35" s="27"/>
      <c r="Q35" s="27"/>
      <c r="R35" s="44"/>
      <c r="S35" s="45"/>
      <c r="T35" s="47"/>
      <c r="U35" s="47"/>
      <c r="V35" s="47"/>
      <c r="W35" s="47"/>
      <c r="X35" s="47"/>
      <c r="Y35" s="75"/>
      <c r="Z35" s="76" t="str">
        <f t="shared" si="4"/>
        <v/>
      </c>
      <c r="AC35" s="2">
        <f t="shared" si="5"/>
        <v>0</v>
      </c>
    </row>
    <row r="36" ht="56.25" spans="1:29">
      <c r="A36" s="30" t="s">
        <v>160</v>
      </c>
      <c r="B36" s="25" t="s">
        <v>564</v>
      </c>
      <c r="C36" s="27"/>
      <c r="D36" s="27"/>
      <c r="E36" s="27"/>
      <c r="F36" s="27"/>
      <c r="G36" s="27"/>
      <c r="H36" s="27"/>
      <c r="I36" s="27"/>
      <c r="J36" s="27"/>
      <c r="K36" s="27"/>
      <c r="L36" s="21"/>
      <c r="M36" s="38" t="s">
        <v>551</v>
      </c>
      <c r="N36" s="38" t="s">
        <v>551</v>
      </c>
      <c r="O36" s="27"/>
      <c r="P36" s="27"/>
      <c r="Q36" s="27"/>
      <c r="R36" s="44"/>
      <c r="S36" s="45"/>
      <c r="T36" s="47"/>
      <c r="U36" s="47"/>
      <c r="V36" s="47"/>
      <c r="W36" s="47"/>
      <c r="X36" s="47"/>
      <c r="Y36" s="75"/>
      <c r="Z36" s="76" t="str">
        <f t="shared" si="4"/>
        <v/>
      </c>
      <c r="AC36" s="2">
        <f t="shared" si="5"/>
        <v>0</v>
      </c>
    </row>
    <row r="37" ht="56.25" spans="1:29">
      <c r="A37" s="30" t="s">
        <v>185</v>
      </c>
      <c r="B37" s="25" t="s">
        <v>565</v>
      </c>
      <c r="C37" s="27"/>
      <c r="D37" s="27"/>
      <c r="E37" s="27"/>
      <c r="F37" s="27"/>
      <c r="G37" s="27"/>
      <c r="H37" s="27"/>
      <c r="I37" s="27"/>
      <c r="J37" s="27"/>
      <c r="K37" s="27"/>
      <c r="L37" s="21"/>
      <c r="M37" s="38" t="s">
        <v>551</v>
      </c>
      <c r="N37" s="38" t="s">
        <v>551</v>
      </c>
      <c r="O37" s="27"/>
      <c r="P37" s="27"/>
      <c r="Q37" s="27"/>
      <c r="R37" s="44"/>
      <c r="S37" s="45"/>
      <c r="T37" s="47"/>
      <c r="U37" s="47"/>
      <c r="V37" s="47"/>
      <c r="W37" s="47"/>
      <c r="X37" s="47"/>
      <c r="Y37" s="75"/>
      <c r="Z37" s="76" t="str">
        <f t="shared" si="4"/>
        <v/>
      </c>
      <c r="AC37" s="2">
        <f t="shared" si="5"/>
        <v>0</v>
      </c>
    </row>
    <row r="38" ht="56.25" spans="1:29">
      <c r="A38" s="30" t="s">
        <v>187</v>
      </c>
      <c r="B38" s="25" t="s">
        <v>566</v>
      </c>
      <c r="C38" s="27"/>
      <c r="D38" s="27"/>
      <c r="E38" s="27"/>
      <c r="F38" s="27"/>
      <c r="G38" s="27"/>
      <c r="H38" s="27"/>
      <c r="I38" s="27"/>
      <c r="J38" s="27"/>
      <c r="K38" s="27"/>
      <c r="L38" s="21"/>
      <c r="M38" s="38" t="s">
        <v>551</v>
      </c>
      <c r="N38" s="38" t="s">
        <v>551</v>
      </c>
      <c r="O38" s="27"/>
      <c r="P38" s="27"/>
      <c r="Q38" s="27"/>
      <c r="R38" s="44"/>
      <c r="S38" s="45"/>
      <c r="T38" s="47"/>
      <c r="U38" s="47"/>
      <c r="V38" s="47"/>
      <c r="W38" s="47"/>
      <c r="X38" s="47"/>
      <c r="Y38" s="75"/>
      <c r="Z38" s="76" t="str">
        <f t="shared" si="4"/>
        <v/>
      </c>
      <c r="AC38" s="2">
        <f t="shared" si="5"/>
        <v>0</v>
      </c>
    </row>
    <row r="39" ht="56.25" spans="1:29">
      <c r="A39" s="24" t="s">
        <v>74</v>
      </c>
      <c r="B39" s="25" t="s">
        <v>567</v>
      </c>
      <c r="C39" s="27"/>
      <c r="D39" s="27"/>
      <c r="E39" s="27"/>
      <c r="F39" s="27"/>
      <c r="G39" s="27"/>
      <c r="H39" s="27"/>
      <c r="I39" s="27"/>
      <c r="J39" s="27"/>
      <c r="K39" s="27"/>
      <c r="L39" s="21"/>
      <c r="M39" s="38" t="s">
        <v>551</v>
      </c>
      <c r="N39" s="38" t="s">
        <v>551</v>
      </c>
      <c r="O39" s="27"/>
      <c r="P39" s="27"/>
      <c r="Q39" s="27"/>
      <c r="R39" s="51" t="s">
        <v>568</v>
      </c>
      <c r="S39" s="45"/>
      <c r="T39" s="47"/>
      <c r="U39" s="47"/>
      <c r="V39" s="47"/>
      <c r="W39" s="47"/>
      <c r="X39" s="47"/>
      <c r="Y39" s="75"/>
      <c r="Z39" s="76" t="str">
        <f t="shared" si="4"/>
        <v/>
      </c>
      <c r="AC39" s="2">
        <f t="shared" si="5"/>
        <v>0</v>
      </c>
    </row>
    <row r="40" ht="56.25" spans="1:29">
      <c r="A40" s="24" t="s">
        <v>76</v>
      </c>
      <c r="B40" s="25" t="s">
        <v>569</v>
      </c>
      <c r="C40" s="27"/>
      <c r="D40" s="27"/>
      <c r="E40" s="27"/>
      <c r="F40" s="27"/>
      <c r="G40" s="27"/>
      <c r="H40" s="27"/>
      <c r="I40" s="27"/>
      <c r="J40" s="27"/>
      <c r="K40" s="27"/>
      <c r="L40" s="21"/>
      <c r="M40" s="38" t="s">
        <v>551</v>
      </c>
      <c r="N40" s="38" t="s">
        <v>551</v>
      </c>
      <c r="O40" s="27"/>
      <c r="P40" s="27"/>
      <c r="Q40" s="27"/>
      <c r="R40" s="44" t="s">
        <v>163</v>
      </c>
      <c r="S40" s="53" t="s">
        <v>216</v>
      </c>
      <c r="T40" s="47"/>
      <c r="U40" s="47"/>
      <c r="V40" s="47"/>
      <c r="W40" s="47"/>
      <c r="X40" s="47"/>
      <c r="Y40" s="75"/>
      <c r="Z40" s="76" t="str">
        <f t="shared" si="4"/>
        <v/>
      </c>
      <c r="AC40" s="2">
        <f t="shared" si="5"/>
        <v>0</v>
      </c>
    </row>
    <row r="41" ht="56.25" spans="1:29">
      <c r="A41" s="24" t="s">
        <v>78</v>
      </c>
      <c r="B41" s="25" t="s">
        <v>570</v>
      </c>
      <c r="C41" s="27"/>
      <c r="D41" s="27"/>
      <c r="E41" s="27"/>
      <c r="F41" s="27"/>
      <c r="G41" s="27"/>
      <c r="H41" s="27"/>
      <c r="I41" s="27"/>
      <c r="J41" s="27"/>
      <c r="K41" s="27"/>
      <c r="L41" s="21"/>
      <c r="M41" s="38" t="s">
        <v>551</v>
      </c>
      <c r="N41" s="38" t="s">
        <v>551</v>
      </c>
      <c r="O41" s="27"/>
      <c r="P41" s="27"/>
      <c r="Q41" s="27"/>
      <c r="R41" s="44"/>
      <c r="S41" s="45"/>
      <c r="T41" s="47"/>
      <c r="U41" s="47"/>
      <c r="V41" s="47"/>
      <c r="W41" s="47"/>
      <c r="X41" s="47"/>
      <c r="Y41" s="75"/>
      <c r="Z41" s="76" t="str">
        <f t="shared" si="4"/>
        <v/>
      </c>
      <c r="AC41" s="2">
        <f t="shared" si="5"/>
        <v>0</v>
      </c>
    </row>
    <row r="42" ht="56.25" spans="1:29">
      <c r="A42" s="24" t="s">
        <v>80</v>
      </c>
      <c r="B42" s="25" t="s">
        <v>571</v>
      </c>
      <c r="C42" s="27"/>
      <c r="D42" s="27"/>
      <c r="E42" s="27"/>
      <c r="F42" s="27"/>
      <c r="G42" s="27"/>
      <c r="H42" s="27"/>
      <c r="I42" s="27"/>
      <c r="J42" s="27"/>
      <c r="K42" s="27"/>
      <c r="L42" s="21"/>
      <c r="M42" s="38" t="s">
        <v>551</v>
      </c>
      <c r="N42" s="38" t="s">
        <v>551</v>
      </c>
      <c r="O42" s="27"/>
      <c r="P42" s="27"/>
      <c r="Q42" s="27"/>
      <c r="R42" s="44"/>
      <c r="S42" s="45"/>
      <c r="T42" s="47"/>
      <c r="U42" s="47"/>
      <c r="V42" s="47"/>
      <c r="W42" s="47"/>
      <c r="X42" s="47"/>
      <c r="Y42" s="75"/>
      <c r="Z42" s="76" t="str">
        <f t="shared" si="4"/>
        <v/>
      </c>
      <c r="AC42" s="2">
        <f t="shared" si="5"/>
        <v>0</v>
      </c>
    </row>
    <row r="43" ht="56.25" spans="1:29">
      <c r="A43" s="24" t="s">
        <v>221</v>
      </c>
      <c r="B43" s="25" t="s">
        <v>572</v>
      </c>
      <c r="C43" s="27"/>
      <c r="D43" s="27"/>
      <c r="E43" s="27"/>
      <c r="F43" s="27"/>
      <c r="G43" s="27"/>
      <c r="H43" s="27"/>
      <c r="I43" s="27"/>
      <c r="J43" s="27"/>
      <c r="K43" s="27"/>
      <c r="L43" s="21"/>
      <c r="M43" s="38" t="s">
        <v>551</v>
      </c>
      <c r="N43" s="38" t="s">
        <v>551</v>
      </c>
      <c r="O43" s="27"/>
      <c r="P43" s="27"/>
      <c r="Q43" s="27"/>
      <c r="R43" s="44"/>
      <c r="S43" s="55" t="s">
        <v>216</v>
      </c>
      <c r="T43" s="47"/>
      <c r="U43" s="47"/>
      <c r="V43" s="47"/>
      <c r="W43" s="47"/>
      <c r="X43" s="47"/>
      <c r="Y43" s="75"/>
      <c r="Z43" s="76" t="str">
        <f t="shared" si="4"/>
        <v/>
      </c>
      <c r="AC43" s="2">
        <f t="shared" si="5"/>
        <v>0</v>
      </c>
    </row>
    <row r="44" ht="56.25" spans="1:29">
      <c r="A44" s="24" t="s">
        <v>223</v>
      </c>
      <c r="B44" s="25" t="s">
        <v>573</v>
      </c>
      <c r="C44" s="27"/>
      <c r="D44" s="27"/>
      <c r="E44" s="27"/>
      <c r="F44" s="27"/>
      <c r="G44" s="27"/>
      <c r="H44" s="27"/>
      <c r="I44" s="27"/>
      <c r="J44" s="27"/>
      <c r="K44" s="27"/>
      <c r="L44" s="21"/>
      <c r="M44" s="38" t="s">
        <v>551</v>
      </c>
      <c r="N44" s="38" t="s">
        <v>551</v>
      </c>
      <c r="O44" s="27"/>
      <c r="P44" s="27"/>
      <c r="Q44" s="27"/>
      <c r="R44" s="44"/>
      <c r="S44" s="59"/>
      <c r="T44" s="47"/>
      <c r="U44" s="47"/>
      <c r="V44" s="47"/>
      <c r="W44" s="47"/>
      <c r="X44" s="47"/>
      <c r="Y44" s="75"/>
      <c r="Z44" s="76" t="str">
        <f t="shared" si="4"/>
        <v/>
      </c>
      <c r="AC44" s="2">
        <f t="shared" si="5"/>
        <v>0</v>
      </c>
    </row>
    <row r="45" spans="1:29">
      <c r="A45" s="28" t="s">
        <v>574</v>
      </c>
      <c r="B45" s="29" t="s">
        <v>575</v>
      </c>
      <c r="C45" s="27"/>
      <c r="D45" s="27"/>
      <c r="E45" s="27"/>
      <c r="F45" s="27"/>
      <c r="G45" s="27"/>
      <c r="H45" s="27"/>
      <c r="I45" s="27"/>
      <c r="J45" s="27"/>
      <c r="K45" s="27"/>
      <c r="L45" s="27"/>
      <c r="M45" s="27"/>
      <c r="N45" s="27"/>
      <c r="O45" s="21"/>
      <c r="P45" s="27"/>
      <c r="Q45" s="27"/>
      <c r="R45" s="62" t="s">
        <v>470</v>
      </c>
      <c r="S45" s="63"/>
      <c r="T45" s="46"/>
      <c r="U45" s="46"/>
      <c r="V45" s="46"/>
      <c r="W45" s="46"/>
      <c r="X45" s="46"/>
      <c r="Y45" s="73"/>
      <c r="Z45" s="74" t="str">
        <f>IF(AC45&gt;0,AVERAGE(Z46:Z47,Z51,Z52,Z53,Z54,Z55,Z56),"")</f>
        <v/>
      </c>
      <c r="AC45" s="2">
        <f>SUM(AC46:AC47,AC51,AC52,AC53,AC54,AC55,AC56)</f>
        <v>0</v>
      </c>
    </row>
    <row r="46" ht="36" spans="1:29">
      <c r="A46" s="24" t="s">
        <v>64</v>
      </c>
      <c r="B46" s="25" t="s">
        <v>576</v>
      </c>
      <c r="C46" s="27"/>
      <c r="D46" s="27"/>
      <c r="E46" s="27"/>
      <c r="F46" s="27"/>
      <c r="G46" s="27"/>
      <c r="H46" s="27"/>
      <c r="I46" s="27"/>
      <c r="J46" s="27"/>
      <c r="K46" s="27"/>
      <c r="L46" s="27"/>
      <c r="M46" s="27"/>
      <c r="N46" s="27"/>
      <c r="O46" s="21"/>
      <c r="P46" s="27"/>
      <c r="Q46" s="27"/>
      <c r="R46" s="62"/>
      <c r="S46" s="60"/>
      <c r="T46" s="47"/>
      <c r="U46" s="47"/>
      <c r="V46" s="47"/>
      <c r="W46" s="47"/>
      <c r="X46" s="47"/>
      <c r="Y46" s="75"/>
      <c r="Z46" s="76" t="str">
        <f>IF(AC46&gt;0,SUM(T46:X46),"")</f>
        <v/>
      </c>
      <c r="AC46" s="2">
        <f>COUNT(T46:X46)</f>
        <v>0</v>
      </c>
    </row>
    <row r="47" spans="1:29">
      <c r="A47" s="24" t="s">
        <v>66</v>
      </c>
      <c r="B47" s="25" t="s">
        <v>577</v>
      </c>
      <c r="C47" s="27"/>
      <c r="D47" s="27"/>
      <c r="E47" s="27"/>
      <c r="F47" s="27"/>
      <c r="G47" s="27"/>
      <c r="H47" s="27"/>
      <c r="I47" s="27"/>
      <c r="J47" s="27"/>
      <c r="K47" s="27"/>
      <c r="L47" s="27"/>
      <c r="M47" s="27"/>
      <c r="N47" s="27"/>
      <c r="O47" s="21"/>
      <c r="P47" s="27"/>
      <c r="Q47" s="27"/>
      <c r="R47" s="62"/>
      <c r="S47" s="60"/>
      <c r="T47" s="46"/>
      <c r="U47" s="46"/>
      <c r="V47" s="46"/>
      <c r="W47" s="46"/>
      <c r="X47" s="46"/>
      <c r="Y47" s="73"/>
      <c r="Z47" s="74" t="str">
        <f>IF(AC47&gt;0,AVERAGE(Z48:Z50),"")</f>
        <v/>
      </c>
      <c r="AC47" s="2">
        <f>SUM(AC48:AC50)</f>
        <v>0</v>
      </c>
    </row>
    <row r="48" spans="1:29">
      <c r="A48" s="30" t="s">
        <v>80</v>
      </c>
      <c r="B48" s="25" t="s">
        <v>578</v>
      </c>
      <c r="C48" s="27"/>
      <c r="D48" s="27"/>
      <c r="E48" s="27"/>
      <c r="F48" s="27"/>
      <c r="G48" s="27"/>
      <c r="H48" s="27"/>
      <c r="I48" s="27"/>
      <c r="J48" s="27"/>
      <c r="K48" s="27"/>
      <c r="L48" s="27"/>
      <c r="M48" s="27"/>
      <c r="N48" s="27"/>
      <c r="O48" s="21"/>
      <c r="P48" s="27"/>
      <c r="Q48" s="27"/>
      <c r="R48" s="48" t="s">
        <v>579</v>
      </c>
      <c r="S48" s="60"/>
      <c r="T48" s="47"/>
      <c r="U48" s="47"/>
      <c r="V48" s="47"/>
      <c r="W48" s="47"/>
      <c r="X48" s="47"/>
      <c r="Y48" s="75"/>
      <c r="Z48" s="76" t="str">
        <f t="shared" ref="Z48:Z56" si="6">IF(AC48&gt;0,SUM(T48:X48),"")</f>
        <v/>
      </c>
      <c r="AC48" s="2">
        <f t="shared" ref="AC48:AC56" si="7">COUNT(T48:X48)</f>
        <v>0</v>
      </c>
    </row>
    <row r="49" spans="1:29">
      <c r="A49" s="30" t="s">
        <v>182</v>
      </c>
      <c r="B49" s="25" t="s">
        <v>580</v>
      </c>
      <c r="C49" s="27"/>
      <c r="D49" s="27"/>
      <c r="E49" s="27"/>
      <c r="F49" s="27"/>
      <c r="G49" s="27"/>
      <c r="H49" s="27"/>
      <c r="I49" s="27"/>
      <c r="J49" s="27"/>
      <c r="K49" s="27"/>
      <c r="L49" s="27"/>
      <c r="M49" s="27"/>
      <c r="N49" s="27"/>
      <c r="O49" s="21"/>
      <c r="P49" s="27"/>
      <c r="Q49" s="27"/>
      <c r="R49" s="44" t="s">
        <v>581</v>
      </c>
      <c r="S49" s="60"/>
      <c r="T49" s="47"/>
      <c r="U49" s="47"/>
      <c r="V49" s="47"/>
      <c r="W49" s="47"/>
      <c r="X49" s="47"/>
      <c r="Y49" s="75"/>
      <c r="Z49" s="76" t="str">
        <f t="shared" si="6"/>
        <v/>
      </c>
      <c r="AC49" s="2">
        <f t="shared" si="7"/>
        <v>0</v>
      </c>
    </row>
    <row r="50" spans="1:29">
      <c r="A50" s="30" t="s">
        <v>160</v>
      </c>
      <c r="B50" s="25" t="s">
        <v>582</v>
      </c>
      <c r="C50" s="27"/>
      <c r="D50" s="27"/>
      <c r="E50" s="27"/>
      <c r="F50" s="27"/>
      <c r="G50" s="27"/>
      <c r="H50" s="27"/>
      <c r="I50" s="27"/>
      <c r="J50" s="27"/>
      <c r="K50" s="27"/>
      <c r="L50" s="27"/>
      <c r="M50" s="27"/>
      <c r="N50" s="27"/>
      <c r="O50" s="21"/>
      <c r="P50" s="27"/>
      <c r="Q50" s="27"/>
      <c r="R50" s="44"/>
      <c r="S50" s="60"/>
      <c r="T50" s="47"/>
      <c r="U50" s="47"/>
      <c r="V50" s="47"/>
      <c r="W50" s="47"/>
      <c r="X50" s="47"/>
      <c r="Y50" s="75"/>
      <c r="Z50" s="76" t="str">
        <f t="shared" si="6"/>
        <v/>
      </c>
      <c r="AC50" s="2">
        <f t="shared" si="7"/>
        <v>0</v>
      </c>
    </row>
    <row r="51" ht="24" spans="1:29">
      <c r="A51" s="24" t="s">
        <v>68</v>
      </c>
      <c r="B51" s="25" t="s">
        <v>583</v>
      </c>
      <c r="C51" s="27"/>
      <c r="D51" s="27"/>
      <c r="E51" s="27"/>
      <c r="F51" s="27"/>
      <c r="G51" s="27"/>
      <c r="H51" s="27"/>
      <c r="I51" s="27"/>
      <c r="J51" s="27"/>
      <c r="K51" s="27"/>
      <c r="L51" s="27"/>
      <c r="M51" s="27"/>
      <c r="N51" s="27"/>
      <c r="O51" s="21"/>
      <c r="P51" s="27"/>
      <c r="Q51" s="27"/>
      <c r="R51" s="48" t="s">
        <v>584</v>
      </c>
      <c r="S51" s="60"/>
      <c r="T51" s="47"/>
      <c r="U51" s="47"/>
      <c r="V51" s="47"/>
      <c r="W51" s="47"/>
      <c r="X51" s="47"/>
      <c r="Y51" s="75"/>
      <c r="Z51" s="76" t="str">
        <f t="shared" si="6"/>
        <v/>
      </c>
      <c r="AC51" s="2">
        <f t="shared" si="7"/>
        <v>0</v>
      </c>
    </row>
    <row r="52" spans="1:29">
      <c r="A52" s="24" t="s">
        <v>70</v>
      </c>
      <c r="B52" s="25" t="s">
        <v>585</v>
      </c>
      <c r="C52" s="27"/>
      <c r="D52" s="27"/>
      <c r="E52" s="27"/>
      <c r="F52" s="27"/>
      <c r="G52" s="27"/>
      <c r="H52" s="27"/>
      <c r="I52" s="27"/>
      <c r="J52" s="27"/>
      <c r="K52" s="27"/>
      <c r="L52" s="27"/>
      <c r="M52" s="27"/>
      <c r="N52" s="27"/>
      <c r="O52" s="21"/>
      <c r="P52" s="27"/>
      <c r="Q52" s="27"/>
      <c r="R52" s="64" t="s">
        <v>163</v>
      </c>
      <c r="S52" s="60"/>
      <c r="T52" s="47"/>
      <c r="U52" s="47"/>
      <c r="V52" s="47"/>
      <c r="W52" s="47"/>
      <c r="X52" s="47"/>
      <c r="Y52" s="75"/>
      <c r="Z52" s="76" t="str">
        <f t="shared" si="6"/>
        <v/>
      </c>
      <c r="AC52" s="2">
        <f t="shared" si="7"/>
        <v>0</v>
      </c>
    </row>
    <row r="53" ht="47.25" customHeight="1" spans="1:29">
      <c r="A53" s="24" t="s">
        <v>72</v>
      </c>
      <c r="B53" s="25" t="s">
        <v>586</v>
      </c>
      <c r="C53" s="27"/>
      <c r="D53" s="27"/>
      <c r="E53" s="27"/>
      <c r="F53" s="27"/>
      <c r="G53" s="27"/>
      <c r="H53" s="27"/>
      <c r="I53" s="27"/>
      <c r="J53" s="27"/>
      <c r="K53" s="27"/>
      <c r="L53" s="27"/>
      <c r="M53" s="27"/>
      <c r="N53" s="27"/>
      <c r="O53" s="21"/>
      <c r="P53" s="27"/>
      <c r="Q53" s="27"/>
      <c r="R53" s="65"/>
      <c r="S53" s="61"/>
      <c r="T53" s="47"/>
      <c r="U53" s="47"/>
      <c r="V53" s="47"/>
      <c r="W53" s="47"/>
      <c r="X53" s="47"/>
      <c r="Y53" s="75"/>
      <c r="Z53" s="76" t="str">
        <f t="shared" si="6"/>
        <v/>
      </c>
      <c r="AC53" s="2">
        <f t="shared" si="7"/>
        <v>0</v>
      </c>
    </row>
    <row r="54" ht="44.25" customHeight="1" spans="1:29">
      <c r="A54" s="24" t="s">
        <v>74</v>
      </c>
      <c r="B54" s="25" t="s">
        <v>587</v>
      </c>
      <c r="C54" s="27"/>
      <c r="D54" s="27"/>
      <c r="E54" s="27"/>
      <c r="F54" s="27"/>
      <c r="G54" s="27"/>
      <c r="H54" s="27"/>
      <c r="I54" s="27"/>
      <c r="J54" s="27"/>
      <c r="K54" s="27"/>
      <c r="L54" s="27"/>
      <c r="M54" s="27"/>
      <c r="N54" s="27"/>
      <c r="O54" s="21"/>
      <c r="P54" s="27"/>
      <c r="Q54" s="27"/>
      <c r="R54" s="66"/>
      <c r="S54" s="53" t="s">
        <v>216</v>
      </c>
      <c r="T54" s="47"/>
      <c r="U54" s="47"/>
      <c r="V54" s="47"/>
      <c r="W54" s="47"/>
      <c r="X54" s="47"/>
      <c r="Y54" s="75"/>
      <c r="Z54" s="76" t="str">
        <f t="shared" si="6"/>
        <v/>
      </c>
      <c r="AC54" s="2">
        <f t="shared" si="7"/>
        <v>0</v>
      </c>
    </row>
    <row r="55" ht="36" spans="1:29">
      <c r="A55" s="24" t="s">
        <v>76</v>
      </c>
      <c r="B55" s="25" t="s">
        <v>588</v>
      </c>
      <c r="C55" s="27"/>
      <c r="D55" s="27"/>
      <c r="E55" s="27"/>
      <c r="F55" s="27"/>
      <c r="G55" s="27"/>
      <c r="H55" s="27"/>
      <c r="I55" s="27"/>
      <c r="J55" s="27"/>
      <c r="K55" s="27"/>
      <c r="L55" s="27"/>
      <c r="M55" s="27"/>
      <c r="N55" s="27"/>
      <c r="O55" s="21"/>
      <c r="P55" s="27"/>
      <c r="Q55" s="27"/>
      <c r="R55" s="44" t="s">
        <v>589</v>
      </c>
      <c r="S55" s="45"/>
      <c r="T55" s="47"/>
      <c r="U55" s="47"/>
      <c r="V55" s="47"/>
      <c r="W55" s="47"/>
      <c r="X55" s="47"/>
      <c r="Y55" s="75"/>
      <c r="Z55" s="76" t="str">
        <f t="shared" si="6"/>
        <v/>
      </c>
      <c r="AC55" s="2">
        <f t="shared" si="7"/>
        <v>0</v>
      </c>
    </row>
    <row r="56" ht="33.75" customHeight="1" spans="1:29">
      <c r="A56" s="24" t="s">
        <v>78</v>
      </c>
      <c r="B56" s="25" t="s">
        <v>590</v>
      </c>
      <c r="C56" s="27"/>
      <c r="D56" s="27"/>
      <c r="E56" s="27"/>
      <c r="F56" s="27"/>
      <c r="G56" s="27"/>
      <c r="H56" s="27"/>
      <c r="I56" s="27"/>
      <c r="J56" s="27"/>
      <c r="K56" s="27"/>
      <c r="L56" s="27"/>
      <c r="M56" s="27"/>
      <c r="N56" s="27"/>
      <c r="O56" s="21"/>
      <c r="P56" s="27"/>
      <c r="Q56" s="27"/>
      <c r="R56" s="44" t="s">
        <v>591</v>
      </c>
      <c r="S56" s="45"/>
      <c r="T56" s="47"/>
      <c r="U56" s="47"/>
      <c r="V56" s="47"/>
      <c r="W56" s="47"/>
      <c r="X56" s="47"/>
      <c r="Y56" s="75"/>
      <c r="Z56" s="76" t="str">
        <f t="shared" si="6"/>
        <v/>
      </c>
      <c r="AC56" s="2">
        <f t="shared" si="7"/>
        <v>0</v>
      </c>
    </row>
    <row r="57" spans="1:29">
      <c r="A57" s="19" t="s">
        <v>592</v>
      </c>
      <c r="B57" s="20" t="s">
        <v>593</v>
      </c>
      <c r="C57" s="21"/>
      <c r="D57" s="21"/>
      <c r="E57" s="21"/>
      <c r="F57" s="21"/>
      <c r="G57" s="21"/>
      <c r="H57" s="21"/>
      <c r="I57" s="21"/>
      <c r="J57" s="21"/>
      <c r="K57" s="21"/>
      <c r="L57" s="21"/>
      <c r="M57" s="21"/>
      <c r="N57" s="21"/>
      <c r="O57" s="21"/>
      <c r="P57" s="21"/>
      <c r="Q57" s="21"/>
      <c r="R57" s="44" t="s">
        <v>594</v>
      </c>
      <c r="S57" s="45"/>
      <c r="T57" s="46"/>
      <c r="U57" s="46"/>
      <c r="V57" s="46"/>
      <c r="W57" s="46"/>
      <c r="X57" s="46"/>
      <c r="Y57" s="73"/>
      <c r="Z57" s="74" t="str">
        <f>IF(AC57&gt;0,AVERAGE(Z58:Z61),"")</f>
        <v/>
      </c>
      <c r="AC57" s="2">
        <f>SUM(AC58:AC61)</f>
        <v>0</v>
      </c>
    </row>
    <row r="58" ht="36" spans="1:29">
      <c r="A58" s="24" t="s">
        <v>64</v>
      </c>
      <c r="B58" s="25" t="s">
        <v>595</v>
      </c>
      <c r="C58" s="21"/>
      <c r="D58" s="21"/>
      <c r="E58" s="21"/>
      <c r="F58" s="21"/>
      <c r="G58" s="21"/>
      <c r="H58" s="21"/>
      <c r="I58" s="21"/>
      <c r="J58" s="21"/>
      <c r="K58" s="21"/>
      <c r="L58" s="21"/>
      <c r="M58" s="21"/>
      <c r="N58" s="21"/>
      <c r="O58" s="21"/>
      <c r="P58" s="21"/>
      <c r="Q58" s="27"/>
      <c r="R58" s="62" t="s">
        <v>470</v>
      </c>
      <c r="S58" s="45"/>
      <c r="T58" s="47"/>
      <c r="U58" s="47"/>
      <c r="V58" s="47"/>
      <c r="W58" s="47"/>
      <c r="X58" s="47"/>
      <c r="Y58" s="75"/>
      <c r="Z58" s="76" t="str">
        <f>IF(AC58&gt;0,SUM(T58:X58),"")</f>
        <v/>
      </c>
      <c r="AC58" s="2">
        <f t="shared" ref="AC58:AC61" si="8">COUNT(T58:X58)</f>
        <v>0</v>
      </c>
    </row>
    <row r="59" ht="38.25" spans="1:29">
      <c r="A59" s="22" t="s">
        <v>66</v>
      </c>
      <c r="B59" s="31" t="s">
        <v>596</v>
      </c>
      <c r="C59" s="21"/>
      <c r="D59" s="21"/>
      <c r="E59" s="21"/>
      <c r="F59" s="21"/>
      <c r="G59" s="21"/>
      <c r="H59" s="21"/>
      <c r="I59" s="21"/>
      <c r="J59" s="21"/>
      <c r="K59" s="21"/>
      <c r="L59" s="21"/>
      <c r="M59" s="21"/>
      <c r="N59" s="21"/>
      <c r="O59" s="21"/>
      <c r="P59" s="21"/>
      <c r="Q59" s="21"/>
      <c r="R59" s="54" t="s">
        <v>597</v>
      </c>
      <c r="S59" s="55" t="s">
        <v>216</v>
      </c>
      <c r="T59" s="47"/>
      <c r="U59" s="47"/>
      <c r="V59" s="47"/>
      <c r="W59" s="47"/>
      <c r="X59" s="47"/>
      <c r="Y59" s="75"/>
      <c r="Z59" s="76" t="str">
        <f>IF(AC59&gt;0,SUM(T59:X59),"")</f>
        <v/>
      </c>
      <c r="AC59" s="2">
        <f t="shared" si="8"/>
        <v>0</v>
      </c>
    </row>
    <row r="60" ht="38.25" spans="1:29">
      <c r="A60" s="22" t="s">
        <v>68</v>
      </c>
      <c r="B60" s="23" t="s">
        <v>598</v>
      </c>
      <c r="C60" s="21"/>
      <c r="D60" s="21"/>
      <c r="E60" s="21"/>
      <c r="F60" s="21"/>
      <c r="G60" s="21"/>
      <c r="H60" s="21"/>
      <c r="I60" s="21"/>
      <c r="J60" s="21"/>
      <c r="K60" s="21"/>
      <c r="L60" s="21"/>
      <c r="M60" s="21"/>
      <c r="N60" s="21"/>
      <c r="O60" s="21"/>
      <c r="P60" s="21"/>
      <c r="Q60" s="21"/>
      <c r="R60" s="56"/>
      <c r="S60" s="57"/>
      <c r="T60" s="47"/>
      <c r="U60" s="47"/>
      <c r="V60" s="47"/>
      <c r="W60" s="47"/>
      <c r="X60" s="47"/>
      <c r="Y60" s="75"/>
      <c r="Z60" s="76" t="str">
        <f>IF(AC60&gt;0,SUM(T60:X60),"")</f>
        <v/>
      </c>
      <c r="AC60" s="2">
        <f t="shared" si="8"/>
        <v>0</v>
      </c>
    </row>
    <row r="61" ht="30" spans="1:29">
      <c r="A61" s="24" t="s">
        <v>70</v>
      </c>
      <c r="B61" s="25" t="s">
        <v>599</v>
      </c>
      <c r="C61" s="27"/>
      <c r="D61" s="27"/>
      <c r="E61" s="27"/>
      <c r="F61" s="27"/>
      <c r="G61" s="27"/>
      <c r="H61" s="27"/>
      <c r="I61" s="21"/>
      <c r="J61" s="21"/>
      <c r="K61" s="21"/>
      <c r="L61" s="27"/>
      <c r="M61" s="27"/>
      <c r="N61" s="27"/>
      <c r="O61" s="27"/>
      <c r="P61" s="27"/>
      <c r="Q61" s="27"/>
      <c r="R61" s="67"/>
      <c r="S61" s="68" t="s">
        <v>468</v>
      </c>
      <c r="T61" s="47"/>
      <c r="U61" s="47"/>
      <c r="V61" s="47"/>
      <c r="W61" s="47"/>
      <c r="X61" s="47"/>
      <c r="Y61" s="75"/>
      <c r="Z61" s="76" t="str">
        <f>IF(AC61&gt;0,SUM(T61:X61),"")</f>
        <v/>
      </c>
      <c r="AC61" s="2">
        <f t="shared" si="8"/>
        <v>0</v>
      </c>
    </row>
    <row r="63" spans="1:2">
      <c r="A63" s="32"/>
      <c r="B63" s="33" t="s">
        <v>133</v>
      </c>
    </row>
    <row r="64" spans="1:26">
      <c r="A64" s="34" t="s">
        <v>165</v>
      </c>
      <c r="B64" s="35" t="s">
        <v>166</v>
      </c>
      <c r="X64" s="69" t="s">
        <v>86</v>
      </c>
      <c r="Z64" s="77" t="e">
        <f>AVERAGE(Z5,Z8,Z13,Z28,Z45,Z57)</f>
        <v>#DIV/0!</v>
      </c>
    </row>
  </sheetData>
  <sheetProtection password="CF63" sheet="1" selectLockedCells="1" objects="1" scenarios="1"/>
  <mergeCells count="14">
    <mergeCell ref="R5:R7"/>
    <mergeCell ref="R8:R12"/>
    <mergeCell ref="R21:R24"/>
    <mergeCell ref="R25:R27"/>
    <mergeCell ref="R28:R29"/>
    <mergeCell ref="R33:R38"/>
    <mergeCell ref="R40:R44"/>
    <mergeCell ref="R45:R47"/>
    <mergeCell ref="R49:R50"/>
    <mergeCell ref="R52:R54"/>
    <mergeCell ref="R59:R61"/>
    <mergeCell ref="S21:S22"/>
    <mergeCell ref="S43:S44"/>
    <mergeCell ref="S59:S60"/>
  </mergeCells>
  <dataValidations count="5">
    <dataValidation type="whole" operator="equal" allowBlank="1" showInputMessage="1" showErrorMessage="1" sqref="T5:T61">
      <formula1>0</formula1>
    </dataValidation>
    <dataValidation type="whole" operator="equal" allowBlank="1" showInputMessage="1" showErrorMessage="1" sqref="U5:U61">
      <formula1>1</formula1>
    </dataValidation>
    <dataValidation type="whole" operator="equal" allowBlank="1" showInputMessage="1" showErrorMessage="1" sqref="V5:V61">
      <formula1>2</formula1>
    </dataValidation>
    <dataValidation type="whole" operator="equal" allowBlank="1" showInputMessage="1" showErrorMessage="1" sqref="W5:W61">
      <formula1>3</formula1>
    </dataValidation>
    <dataValidation type="whole" operator="equal" allowBlank="1" showInputMessage="1" showErrorMessage="1" sqref="X5:X61">
      <formula1>4</formula1>
    </dataValidation>
  </dataValidations>
  <pageMargins left="0.7" right="0.7" top="0.75" bottom="0.75" header="0.3" footer="0.3"/>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8.85714285714286" defaultRowHeight="15"/>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4"/>
  <sheetViews>
    <sheetView workbookViewId="0">
      <selection activeCell="A12" sqref="A12"/>
    </sheetView>
  </sheetViews>
  <sheetFormatPr defaultColWidth="9" defaultRowHeight="15" outlineLevelCol="5"/>
  <cols>
    <col min="1" max="1" width="67.2857142857143" style="2" customWidth="1"/>
    <col min="2" max="2" width="9.14285714285714" style="422"/>
    <col min="3" max="3" width="10.8571428571429" style="422" customWidth="1"/>
    <col min="4" max="5" width="9.14285714285714" style="422"/>
    <col min="6" max="6" width="11.5714285714286" style="2" customWidth="1"/>
    <col min="7" max="16384" width="9.14285714285714" style="2"/>
  </cols>
  <sheetData>
    <row r="1" spans="1:1">
      <c r="A1" s="422"/>
    </row>
    <row r="2" ht="15.75"/>
    <row r="3" s="421" customFormat="1" ht="51" spans="1:5">
      <c r="A3" s="423" t="str">
        <f>'[1]Audit scoring'!F3</f>
        <v>Standard Heading</v>
      </c>
      <c r="B3" s="424" t="s">
        <v>18</v>
      </c>
      <c r="C3" s="425" t="s">
        <v>2</v>
      </c>
      <c r="D3" s="426" t="s">
        <v>19</v>
      </c>
      <c r="E3" s="427" t="s">
        <v>20</v>
      </c>
    </row>
    <row r="4" spans="1:5">
      <c r="A4" s="428" t="str">
        <f>'Audit Scoring'!F4</f>
        <v>A. Regulatory Compliance (A.1 – A.4)</v>
      </c>
      <c r="B4" s="429" t="e">
        <f>'A. Regulatory compliance'!Z20</f>
        <v>#DIV/0!</v>
      </c>
      <c r="C4" s="430">
        <f>'Audit Scoring'!E4</f>
        <v>10</v>
      </c>
      <c r="D4" s="429" t="e">
        <f>B4*C4/4</f>
        <v>#DIV/0!</v>
      </c>
      <c r="E4" s="431" t="e">
        <f>D4/C4</f>
        <v>#DIV/0!</v>
      </c>
    </row>
    <row r="5" ht="32.25" customHeight="1" spans="1:5">
      <c r="A5" s="432" t="str">
        <f>'Audit Scoring'!F5</f>
        <v>B. Practices and Systems – 1. Environment Sustainability (B1.1 – B1.3)</v>
      </c>
      <c r="B5" s="429" t="e">
        <f>'B. P&amp;S 1. sustainability'!Z19</f>
        <v>#DIV/0!</v>
      </c>
      <c r="C5" s="430">
        <f>'Audit Scoring'!E5</f>
        <v>2</v>
      </c>
      <c r="D5" s="429" t="e">
        <f t="shared" ref="D5:D13" si="0">B5*C5/4</f>
        <v>#DIV/0!</v>
      </c>
      <c r="E5" s="431" t="e">
        <f t="shared" ref="E5:E14" si="1">D5/C5</f>
        <v>#DIV/0!</v>
      </c>
    </row>
    <row r="6" ht="18.75" customHeight="1" spans="1:5">
      <c r="A6" s="432" t="str">
        <f>'Audit Scoring'!F6</f>
        <v>B. Practices and Systems – 2. HR practices (B.2.1 – B.2.6)</v>
      </c>
      <c r="B6" s="429" t="e">
        <f>'B. P&amp;S 2.HR Practices'!Z54</f>
        <v>#DIV/0!</v>
      </c>
      <c r="C6" s="430">
        <f>'Audit Scoring'!E6</f>
        <v>5</v>
      </c>
      <c r="D6" s="429" t="e">
        <f t="shared" si="0"/>
        <v>#DIV/0!</v>
      </c>
      <c r="E6" s="431" t="e">
        <f t="shared" si="1"/>
        <v>#DIV/0!</v>
      </c>
    </row>
    <row r="7" spans="1:5">
      <c r="A7" s="432" t="str">
        <f>'Audit Scoring'!F7</f>
        <v>B. Practices and Systems – 3. Communication (B.3.1 – B.3.5)</v>
      </c>
      <c r="B7" s="429" t="e">
        <f>'B. P&amp;S 3. Communication'!Z33</f>
        <v>#DIV/0!</v>
      </c>
      <c r="C7" s="430">
        <f>'Audit Scoring'!E7</f>
        <v>5</v>
      </c>
      <c r="D7" s="429" t="e">
        <f t="shared" si="0"/>
        <v>#DIV/0!</v>
      </c>
      <c r="E7" s="431" t="e">
        <f t="shared" si="1"/>
        <v>#DIV/0!</v>
      </c>
    </row>
    <row r="8" spans="1:5">
      <c r="A8" s="432" t="str">
        <f>'Audit Scoring'!F8</f>
        <v>B. Practices and Systems – 4. Goods and Services (B.4.1 – B.4.5)</v>
      </c>
      <c r="B8" s="429" t="e">
        <f>'B. P&amp;S 4.Goods &amp; services'!Z36</f>
        <v>#DIV/0!</v>
      </c>
      <c r="C8" s="430">
        <f>'Audit Scoring'!E8</f>
        <v>8</v>
      </c>
      <c r="D8" s="429" t="e">
        <f t="shared" si="0"/>
        <v>#DIV/0!</v>
      </c>
      <c r="E8" s="431" t="e">
        <f t="shared" si="1"/>
        <v>#DIV/0!</v>
      </c>
    </row>
    <row r="9" spans="1:5">
      <c r="A9" s="432" t="str">
        <f>'Audit Scoring'!F9</f>
        <v>B. Practices and Systems – 5. Terms and conditions of sale (B.5.1 – B.5.5)</v>
      </c>
      <c r="B9" s="429" t="e">
        <f>'B.P&amp;S 5.T&amp;C of sale'!Z50</f>
        <v>#DIV/0!</v>
      </c>
      <c r="C9" s="430">
        <f>'Audit Scoring'!E9</f>
        <v>8</v>
      </c>
      <c r="D9" s="429" t="e">
        <f t="shared" si="0"/>
        <v>#DIV/0!</v>
      </c>
      <c r="E9" s="431" t="e">
        <f t="shared" si="1"/>
        <v>#DIV/0!</v>
      </c>
    </row>
    <row r="10" spans="1:5">
      <c r="A10" s="432" t="str">
        <f>'Audit Scoring'!F10</f>
        <v>B. Practices and Systems – 6. Transactions and Accounting (B.6.1 - B.6.3)</v>
      </c>
      <c r="B10" s="429" t="e">
        <f>'B.P&amp;S 6.Trans &amp; Accounting'!Z35</f>
        <v>#DIV/0!</v>
      </c>
      <c r="C10" s="430">
        <f>'Audit Scoring'!E10</f>
        <v>8</v>
      </c>
      <c r="D10" s="429" t="e">
        <f t="shared" si="0"/>
        <v>#DIV/0!</v>
      </c>
      <c r="E10" s="431" t="e">
        <f t="shared" si="1"/>
        <v>#DIV/0!</v>
      </c>
    </row>
    <row r="11" spans="1:5">
      <c r="A11" s="432" t="str">
        <f>'Audit Scoring'!F11</f>
        <v>B. Practices and Systems – 7. IT Ecosystem (B.7.1 – B.7.5)</v>
      </c>
      <c r="B11" s="429" t="e">
        <f>'B.P&amp;S 7. IT ecosystem'!Z26</f>
        <v>#DIV/0!</v>
      </c>
      <c r="C11" s="430">
        <f>'Audit Scoring'!E11</f>
        <v>4</v>
      </c>
      <c r="D11" s="429" t="e">
        <f t="shared" si="0"/>
        <v>#DIV/0!</v>
      </c>
      <c r="E11" s="431" t="e">
        <f t="shared" si="1"/>
        <v>#DIV/0!</v>
      </c>
    </row>
    <row r="12" ht="30" spans="1:5">
      <c r="A12" s="433" t="str">
        <f>'Audit Scoring'!F12</f>
        <v>C. Customer Care – 1. Customer Service, Feedback and Dispute Resolutions (C.1.1 - C.1.3)</v>
      </c>
      <c r="B12" s="429" t="e">
        <f>'C.1.Customer care 1'!Z44</f>
        <v>#DIV/0!</v>
      </c>
      <c r="C12" s="430">
        <f>'Audit Scoring'!E12</f>
        <v>25</v>
      </c>
      <c r="D12" s="429" t="e">
        <f t="shared" si="0"/>
        <v>#DIV/0!</v>
      </c>
      <c r="E12" s="431" t="e">
        <f t="shared" si="1"/>
        <v>#DIV/0!</v>
      </c>
    </row>
    <row r="13" ht="15.75" spans="1:5">
      <c r="A13" s="433" t="str">
        <f>'Audit Scoring'!F13</f>
        <v>C. Customer Care – 2. Customer data, their safety &amp; privacy (C.2.1 – C.2.6)</v>
      </c>
      <c r="B13" s="429" t="e">
        <f>'C.2.Customer care'!Z64</f>
        <v>#DIV/0!</v>
      </c>
      <c r="C13" s="430">
        <f>'Audit Scoring'!E13</f>
        <v>25</v>
      </c>
      <c r="D13" s="429" t="e">
        <f t="shared" si="0"/>
        <v>#DIV/0!</v>
      </c>
      <c r="E13" s="434" t="e">
        <f t="shared" si="1"/>
        <v>#DIV/0!</v>
      </c>
    </row>
    <row r="14" ht="26.25" spans="1:6">
      <c r="A14" s="435" t="s">
        <v>17</v>
      </c>
      <c r="B14" s="436" t="e">
        <f>SUM(B4:B13)</f>
        <v>#DIV/0!</v>
      </c>
      <c r="C14" s="437">
        <v>100</v>
      </c>
      <c r="D14" s="438" t="e">
        <f>SUM(D4:D13)</f>
        <v>#DIV/0!</v>
      </c>
      <c r="E14" s="439" t="e">
        <f t="shared" si="1"/>
        <v>#DIV/0!</v>
      </c>
      <c r="F14" s="440" t="s">
        <v>21</v>
      </c>
    </row>
  </sheetData>
  <sheetProtection password="CF63" sheet="1" objects="1" scenarios="1"/>
  <conditionalFormatting sqref="E4:E14">
    <cfRule type="cellIs" dxfId="0" priority="1" operator="between">
      <formula>0.9</formula>
      <formula>1</formula>
    </cfRule>
    <cfRule type="cellIs" dxfId="1" priority="2" operator="between">
      <formula>0.8</formula>
      <formula>0.899</formula>
    </cfRule>
    <cfRule type="cellIs" dxfId="2" priority="3" operator="between">
      <formula>0.7</formula>
      <formula>0.799</formula>
    </cfRule>
    <cfRule type="cellIs" dxfId="3" priority="4" operator="between">
      <formula>0.6</formula>
      <formula>0.699</formula>
    </cfRule>
    <cfRule type="cellIs" dxfId="4" priority="5" operator="between">
      <formula>0.5</formula>
      <formula>0.599</formula>
    </cfRule>
    <cfRule type="cellIs" dxfId="5" priority="6" operator="lessThan">
      <formula>0.5</formula>
    </cfRule>
  </conditionalFormatting>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C20"/>
  <sheetViews>
    <sheetView workbookViewId="0">
      <pane xSplit="2" ySplit="4" topLeftCell="T5" activePane="bottomRight" state="frozen"/>
      <selection/>
      <selection pane="topRight"/>
      <selection pane="bottomLeft"/>
      <selection pane="bottomRight" activeCell="T5" sqref="T5"/>
    </sheetView>
  </sheetViews>
  <sheetFormatPr defaultColWidth="8.85714285714286" defaultRowHeight="15"/>
  <cols>
    <col min="1" max="1" width="8.85714285714286" style="2"/>
    <col min="2" max="2" width="70.7142857142857" style="2" customWidth="1"/>
    <col min="3" max="17" width="8.85714285714286" style="2" customWidth="1"/>
    <col min="18" max="18" width="18.4285714285714" style="2" customWidth="1"/>
    <col min="19" max="19" width="11" style="2" customWidth="1"/>
    <col min="20" max="24" width="8.85714285714286" style="2"/>
    <col min="25" max="25" width="50.7142857142857" style="2" customWidth="1"/>
    <col min="26" max="26" width="11.4285714285714" style="2" customWidth="1"/>
    <col min="27" max="28" width="8.85714285714286" style="2"/>
    <col min="29" max="29" width="8.85714285714286" style="2" hidden="1" customWidth="1"/>
    <col min="30" max="16384" width="8.85714285714286" style="2"/>
  </cols>
  <sheetData>
    <row r="1" spans="1:2">
      <c r="A1" s="401" t="s">
        <v>22</v>
      </c>
      <c r="B1" s="402"/>
    </row>
    <row r="2" s="1" customFormat="1" spans="1:17">
      <c r="A2" s="403"/>
      <c r="B2" s="404"/>
      <c r="C2" s="10"/>
      <c r="D2" s="10"/>
      <c r="E2" s="10"/>
      <c r="F2" s="10"/>
      <c r="G2" s="10"/>
      <c r="H2" s="10"/>
      <c r="I2" s="10"/>
      <c r="J2" s="10"/>
      <c r="K2" s="10"/>
      <c r="L2" s="36" t="s">
        <v>23</v>
      </c>
      <c r="M2" s="10"/>
      <c r="N2" s="10"/>
      <c r="O2" s="10"/>
      <c r="P2" s="10"/>
      <c r="Q2" s="10"/>
    </row>
    <row r="3" ht="38.25" spans="1:26">
      <c r="A3" s="405"/>
      <c r="B3" s="405"/>
      <c r="C3" s="13" t="s">
        <v>24</v>
      </c>
      <c r="D3" s="14"/>
      <c r="E3" s="15"/>
      <c r="F3" s="15"/>
      <c r="G3" s="15"/>
      <c r="H3" s="16"/>
      <c r="I3" s="37" t="s">
        <v>25</v>
      </c>
      <c r="J3" s="37" t="s">
        <v>26</v>
      </c>
      <c r="K3" s="37" t="s">
        <v>27</v>
      </c>
      <c r="L3" s="37" t="s">
        <v>28</v>
      </c>
      <c r="M3" s="37" t="s">
        <v>29</v>
      </c>
      <c r="N3" s="37" t="s">
        <v>30</v>
      </c>
      <c r="O3" s="37" t="s">
        <v>31</v>
      </c>
      <c r="P3" s="37" t="s">
        <v>32</v>
      </c>
      <c r="Q3" s="37" t="s">
        <v>33</v>
      </c>
      <c r="T3" s="39"/>
      <c r="U3" s="39"/>
      <c r="V3" s="40" t="s">
        <v>34</v>
      </c>
      <c r="W3" s="39"/>
      <c r="X3" s="39"/>
      <c r="Z3" s="48"/>
    </row>
    <row r="4" ht="101.25" customHeight="1" spans="1:26">
      <c r="A4" s="406" t="s">
        <v>35</v>
      </c>
      <c r="B4" s="407"/>
      <c r="C4" s="18" t="s">
        <v>36</v>
      </c>
      <c r="D4" s="18" t="s">
        <v>37</v>
      </c>
      <c r="E4" s="18" t="s">
        <v>38</v>
      </c>
      <c r="F4" s="18" t="s">
        <v>39</v>
      </c>
      <c r="G4" s="18" t="s">
        <v>40</v>
      </c>
      <c r="H4" s="18" t="s">
        <v>41</v>
      </c>
      <c r="I4" s="18" t="s">
        <v>42</v>
      </c>
      <c r="J4" s="18" t="s">
        <v>43</v>
      </c>
      <c r="K4" s="18" t="s">
        <v>44</v>
      </c>
      <c r="L4" s="18" t="s">
        <v>45</v>
      </c>
      <c r="M4" s="18" t="s">
        <v>46</v>
      </c>
      <c r="N4" s="18" t="s">
        <v>47</v>
      </c>
      <c r="O4" s="18" t="s">
        <v>48</v>
      </c>
      <c r="P4" s="18" t="s">
        <v>49</v>
      </c>
      <c r="Q4" s="18" t="s">
        <v>50</v>
      </c>
      <c r="R4" s="41" t="s">
        <v>51</v>
      </c>
      <c r="S4" s="42" t="s">
        <v>52</v>
      </c>
      <c r="T4" s="43">
        <f>'Audit Scoring'!A5</f>
        <v>0</v>
      </c>
      <c r="U4" s="43">
        <f>'Audit Scoring'!A6</f>
        <v>1</v>
      </c>
      <c r="V4" s="43">
        <f>'Audit Scoring'!A7</f>
        <v>2</v>
      </c>
      <c r="W4" s="43">
        <f>'Audit Scoring'!A8</f>
        <v>3</v>
      </c>
      <c r="X4" s="43">
        <f>'Audit Scoring'!A9</f>
        <v>4</v>
      </c>
      <c r="Y4" s="71" t="s">
        <v>53</v>
      </c>
      <c r="Z4" s="72" t="s">
        <v>54</v>
      </c>
    </row>
    <row r="5" s="1" customFormat="1" ht="38.25" spans="1:29">
      <c r="A5" s="408" t="s">
        <v>55</v>
      </c>
      <c r="B5" s="409" t="s">
        <v>56</v>
      </c>
      <c r="C5" s="410"/>
      <c r="D5" s="410"/>
      <c r="E5" s="410"/>
      <c r="F5" s="410"/>
      <c r="G5" s="410"/>
      <c r="H5" s="410"/>
      <c r="I5" s="410"/>
      <c r="J5" s="410"/>
      <c r="K5" s="410"/>
      <c r="L5" s="410"/>
      <c r="M5" s="410"/>
      <c r="N5" s="410"/>
      <c r="O5" s="410"/>
      <c r="P5" s="410"/>
      <c r="Q5" s="410"/>
      <c r="R5" s="416" t="s">
        <v>57</v>
      </c>
      <c r="S5" s="135"/>
      <c r="T5" s="417"/>
      <c r="U5" s="417"/>
      <c r="V5" s="417"/>
      <c r="W5" s="417"/>
      <c r="X5" s="417"/>
      <c r="Y5" s="418"/>
      <c r="Z5" s="419" t="str">
        <f>IF(AC5&gt;0,SUM(T5:X5),"")</f>
        <v/>
      </c>
      <c r="AC5" s="1">
        <f>COUNT(T5:X5)</f>
        <v>0</v>
      </c>
    </row>
    <row r="6" ht="30" spans="1:29">
      <c r="A6" s="408" t="s">
        <v>58</v>
      </c>
      <c r="B6" s="409" t="s">
        <v>59</v>
      </c>
      <c r="C6" s="411"/>
      <c r="D6" s="411"/>
      <c r="E6" s="411"/>
      <c r="F6" s="411"/>
      <c r="G6" s="411"/>
      <c r="H6" s="411"/>
      <c r="I6" s="411"/>
      <c r="J6" s="411"/>
      <c r="K6" s="411"/>
      <c r="L6" s="411"/>
      <c r="M6" s="411"/>
      <c r="N6" s="411"/>
      <c r="O6" s="411"/>
      <c r="P6" s="411"/>
      <c r="Q6" s="411"/>
      <c r="R6" s="49" t="s">
        <v>60</v>
      </c>
      <c r="S6" s="136"/>
      <c r="T6" s="47"/>
      <c r="U6" s="47"/>
      <c r="V6" s="47"/>
      <c r="W6" s="47"/>
      <c r="X6" s="47"/>
      <c r="Y6" s="75"/>
      <c r="Z6" s="419" t="str">
        <f>IF(AC6&gt;0,SUM(T6:X6),"")</f>
        <v/>
      </c>
      <c r="AC6" s="1">
        <f>COUNT(T6:X6)</f>
        <v>0</v>
      </c>
    </row>
    <row r="7" ht="25.5" spans="1:29">
      <c r="A7" s="408" t="s">
        <v>61</v>
      </c>
      <c r="B7" s="409" t="s">
        <v>62</v>
      </c>
      <c r="C7" s="412"/>
      <c r="D7" s="412"/>
      <c r="E7" s="412"/>
      <c r="F7" s="412"/>
      <c r="G7" s="412"/>
      <c r="H7" s="412"/>
      <c r="I7" s="412"/>
      <c r="J7" s="412"/>
      <c r="K7" s="412"/>
      <c r="L7" s="412"/>
      <c r="M7" s="412"/>
      <c r="N7" s="412"/>
      <c r="O7" s="412"/>
      <c r="P7" s="412"/>
      <c r="Q7" s="412"/>
      <c r="R7" s="44" t="s">
        <v>63</v>
      </c>
      <c r="S7" s="136"/>
      <c r="T7" s="46"/>
      <c r="U7" s="46"/>
      <c r="V7" s="46"/>
      <c r="W7" s="46"/>
      <c r="X7" s="46"/>
      <c r="Y7" s="73"/>
      <c r="Z7" s="419"/>
      <c r="AC7" s="2">
        <f>SUM(AC8:AC16)</f>
        <v>0</v>
      </c>
    </row>
    <row r="8" spans="1:29">
      <c r="A8" s="413" t="s">
        <v>64</v>
      </c>
      <c r="B8" s="414" t="s">
        <v>65</v>
      </c>
      <c r="C8" s="411"/>
      <c r="D8" s="411"/>
      <c r="E8" s="411"/>
      <c r="F8" s="411"/>
      <c r="G8" s="411"/>
      <c r="H8" s="411"/>
      <c r="I8" s="411"/>
      <c r="J8" s="411"/>
      <c r="K8" s="411"/>
      <c r="L8" s="411"/>
      <c r="M8" s="411"/>
      <c r="N8" s="411"/>
      <c r="O8" s="411"/>
      <c r="P8" s="411"/>
      <c r="Q8" s="411"/>
      <c r="R8" s="44"/>
      <c r="S8" s="136"/>
      <c r="T8" s="47"/>
      <c r="U8" s="47"/>
      <c r="V8" s="47"/>
      <c r="W8" s="47"/>
      <c r="X8" s="47"/>
      <c r="Y8" s="75"/>
      <c r="Z8" s="420" t="str">
        <f t="shared" ref="Z8:Z16" si="0">IF(AC8&gt;0,SUM(T8:X8),"")</f>
        <v/>
      </c>
      <c r="AC8" s="1">
        <f t="shared" ref="AC8:AC16" si="1">COUNT(T8:X8)</f>
        <v>0</v>
      </c>
    </row>
    <row r="9" ht="25.5" spans="1:29">
      <c r="A9" s="413" t="s">
        <v>66</v>
      </c>
      <c r="B9" s="414" t="s">
        <v>67</v>
      </c>
      <c r="C9" s="411"/>
      <c r="D9" s="411"/>
      <c r="E9" s="411"/>
      <c r="F9" s="411"/>
      <c r="G9" s="411"/>
      <c r="H9" s="411"/>
      <c r="I9" s="411"/>
      <c r="J9" s="411"/>
      <c r="K9" s="411"/>
      <c r="L9" s="411"/>
      <c r="M9" s="411"/>
      <c r="N9" s="411"/>
      <c r="O9" s="411"/>
      <c r="P9" s="411"/>
      <c r="Q9" s="411"/>
      <c r="R9" s="44"/>
      <c r="S9" s="136"/>
      <c r="T9" s="47"/>
      <c r="U9" s="47"/>
      <c r="V9" s="47"/>
      <c r="W9" s="47"/>
      <c r="X9" s="47"/>
      <c r="Y9" s="75"/>
      <c r="Z9" s="420" t="str">
        <f t="shared" si="0"/>
        <v/>
      </c>
      <c r="AC9" s="1">
        <f t="shared" si="1"/>
        <v>0</v>
      </c>
    </row>
    <row r="10" ht="25.5" spans="1:29">
      <c r="A10" s="413" t="s">
        <v>68</v>
      </c>
      <c r="B10" s="414" t="s">
        <v>69</v>
      </c>
      <c r="C10" s="411"/>
      <c r="D10" s="411"/>
      <c r="E10" s="411"/>
      <c r="F10" s="411"/>
      <c r="G10" s="411"/>
      <c r="H10" s="411"/>
      <c r="I10" s="411"/>
      <c r="J10" s="411"/>
      <c r="K10" s="411"/>
      <c r="L10" s="411"/>
      <c r="M10" s="411"/>
      <c r="N10" s="411"/>
      <c r="O10" s="411"/>
      <c r="P10" s="411"/>
      <c r="Q10" s="411"/>
      <c r="R10" s="44"/>
      <c r="S10" s="136"/>
      <c r="T10" s="47"/>
      <c r="U10" s="47"/>
      <c r="V10" s="47"/>
      <c r="W10" s="47"/>
      <c r="X10" s="47"/>
      <c r="Y10" s="75"/>
      <c r="Z10" s="420" t="str">
        <f t="shared" si="0"/>
        <v/>
      </c>
      <c r="AC10" s="1">
        <f t="shared" si="1"/>
        <v>0</v>
      </c>
    </row>
    <row r="11" ht="25.5" spans="1:29">
      <c r="A11" s="413" t="s">
        <v>70</v>
      </c>
      <c r="B11" s="414" t="s">
        <v>71</v>
      </c>
      <c r="C11" s="411"/>
      <c r="D11" s="411"/>
      <c r="E11" s="411"/>
      <c r="F11" s="411"/>
      <c r="G11" s="411"/>
      <c r="H11" s="411"/>
      <c r="I11" s="411"/>
      <c r="J11" s="411"/>
      <c r="K11" s="411"/>
      <c r="L11" s="411"/>
      <c r="M11" s="411"/>
      <c r="N11" s="411"/>
      <c r="O11" s="411"/>
      <c r="P11" s="411"/>
      <c r="Q11" s="411"/>
      <c r="R11" s="44"/>
      <c r="S11" s="136"/>
      <c r="T11" s="47"/>
      <c r="U11" s="47"/>
      <c r="V11" s="47"/>
      <c r="W11" s="47"/>
      <c r="X11" s="47"/>
      <c r="Y11" s="75"/>
      <c r="Z11" s="420" t="str">
        <f t="shared" si="0"/>
        <v/>
      </c>
      <c r="AC11" s="1">
        <f t="shared" si="1"/>
        <v>0</v>
      </c>
    </row>
    <row r="12" ht="25.5" spans="1:29">
      <c r="A12" s="413" t="s">
        <v>72</v>
      </c>
      <c r="B12" s="414" t="s">
        <v>73</v>
      </c>
      <c r="C12" s="411"/>
      <c r="D12" s="411"/>
      <c r="E12" s="411"/>
      <c r="F12" s="411"/>
      <c r="G12" s="411"/>
      <c r="H12" s="411"/>
      <c r="I12" s="411"/>
      <c r="J12" s="411"/>
      <c r="K12" s="411"/>
      <c r="L12" s="411"/>
      <c r="M12" s="411"/>
      <c r="N12" s="411"/>
      <c r="O12" s="411"/>
      <c r="P12" s="411"/>
      <c r="Q12" s="411"/>
      <c r="R12" s="44"/>
      <c r="S12" s="136"/>
      <c r="T12" s="47"/>
      <c r="U12" s="47"/>
      <c r="V12" s="47"/>
      <c r="W12" s="47"/>
      <c r="X12" s="47"/>
      <c r="Y12" s="75"/>
      <c r="Z12" s="420" t="str">
        <f t="shared" si="0"/>
        <v/>
      </c>
      <c r="AC12" s="1">
        <f t="shared" si="1"/>
        <v>0</v>
      </c>
    </row>
    <row r="13" ht="25.5" spans="1:29">
      <c r="A13" s="413" t="s">
        <v>74</v>
      </c>
      <c r="B13" s="414" t="s">
        <v>75</v>
      </c>
      <c r="C13" s="411"/>
      <c r="D13" s="411"/>
      <c r="E13" s="411"/>
      <c r="F13" s="411"/>
      <c r="G13" s="411"/>
      <c r="H13" s="411"/>
      <c r="I13" s="411"/>
      <c r="J13" s="411"/>
      <c r="K13" s="411"/>
      <c r="L13" s="411"/>
      <c r="M13" s="411"/>
      <c r="N13" s="411"/>
      <c r="O13" s="411"/>
      <c r="P13" s="411"/>
      <c r="Q13" s="411"/>
      <c r="R13" s="44"/>
      <c r="S13" s="136"/>
      <c r="T13" s="47"/>
      <c r="U13" s="47"/>
      <c r="V13" s="47"/>
      <c r="W13" s="47"/>
      <c r="X13" s="47"/>
      <c r="Y13" s="75"/>
      <c r="Z13" s="420" t="str">
        <f t="shared" si="0"/>
        <v/>
      </c>
      <c r="AC13" s="1">
        <f t="shared" si="1"/>
        <v>0</v>
      </c>
    </row>
    <row r="14" ht="25.5" spans="1:29">
      <c r="A14" s="413" t="s">
        <v>76</v>
      </c>
      <c r="B14" s="414" t="s">
        <v>77</v>
      </c>
      <c r="C14" s="411"/>
      <c r="D14" s="411"/>
      <c r="E14" s="411"/>
      <c r="F14" s="411"/>
      <c r="G14" s="411"/>
      <c r="H14" s="411"/>
      <c r="I14" s="411"/>
      <c r="J14" s="411"/>
      <c r="K14" s="411"/>
      <c r="L14" s="411"/>
      <c r="M14" s="411"/>
      <c r="N14" s="411"/>
      <c r="O14" s="411"/>
      <c r="P14" s="411"/>
      <c r="Q14" s="411"/>
      <c r="R14" s="44"/>
      <c r="S14" s="136"/>
      <c r="T14" s="47"/>
      <c r="U14" s="47"/>
      <c r="V14" s="47"/>
      <c r="W14" s="47"/>
      <c r="X14" s="47"/>
      <c r="Y14" s="75"/>
      <c r="Z14" s="420" t="str">
        <f t="shared" si="0"/>
        <v/>
      </c>
      <c r="AC14" s="1">
        <f t="shared" si="1"/>
        <v>0</v>
      </c>
    </row>
    <row r="15" spans="1:29">
      <c r="A15" s="413" t="s">
        <v>78</v>
      </c>
      <c r="B15" s="414" t="s">
        <v>79</v>
      </c>
      <c r="C15" s="411"/>
      <c r="D15" s="411"/>
      <c r="E15" s="411"/>
      <c r="F15" s="411"/>
      <c r="G15" s="411"/>
      <c r="H15" s="411"/>
      <c r="I15" s="411"/>
      <c r="J15" s="411"/>
      <c r="K15" s="411"/>
      <c r="L15" s="411"/>
      <c r="M15" s="411"/>
      <c r="N15" s="411"/>
      <c r="O15" s="411"/>
      <c r="P15" s="411"/>
      <c r="Q15" s="411"/>
      <c r="R15" s="44"/>
      <c r="S15" s="136"/>
      <c r="T15" s="47"/>
      <c r="U15" s="47"/>
      <c r="V15" s="47"/>
      <c r="W15" s="47"/>
      <c r="X15" s="47"/>
      <c r="Y15" s="75"/>
      <c r="Z15" s="420" t="str">
        <f t="shared" si="0"/>
        <v/>
      </c>
      <c r="AC15" s="1">
        <f t="shared" si="1"/>
        <v>0</v>
      </c>
    </row>
    <row r="16" spans="1:29">
      <c r="A16" s="413" t="s">
        <v>80</v>
      </c>
      <c r="B16" s="414" t="s">
        <v>81</v>
      </c>
      <c r="C16" s="411"/>
      <c r="D16" s="411"/>
      <c r="E16" s="411"/>
      <c r="F16" s="411"/>
      <c r="G16" s="411"/>
      <c r="H16" s="411"/>
      <c r="I16" s="411"/>
      <c r="J16" s="411"/>
      <c r="K16" s="411"/>
      <c r="L16" s="411"/>
      <c r="M16" s="411"/>
      <c r="N16" s="411"/>
      <c r="O16" s="411"/>
      <c r="P16" s="411"/>
      <c r="Q16" s="411"/>
      <c r="R16" s="44"/>
      <c r="S16" s="136"/>
      <c r="T16" s="47"/>
      <c r="U16" s="47"/>
      <c r="V16" s="47"/>
      <c r="W16" s="47"/>
      <c r="X16" s="47"/>
      <c r="Y16" s="75"/>
      <c r="Z16" s="420" t="str">
        <f t="shared" si="0"/>
        <v/>
      </c>
      <c r="AC16" s="1">
        <f t="shared" si="1"/>
        <v>0</v>
      </c>
    </row>
    <row r="17" ht="30" spans="1:26">
      <c r="A17" s="408" t="s">
        <v>82</v>
      </c>
      <c r="B17" s="409" t="s">
        <v>83</v>
      </c>
      <c r="C17" s="412"/>
      <c r="D17" s="412"/>
      <c r="E17" s="412"/>
      <c r="F17" s="412"/>
      <c r="G17" s="412"/>
      <c r="H17" s="412"/>
      <c r="I17" s="412"/>
      <c r="J17" s="412"/>
      <c r="K17" s="412"/>
      <c r="L17" s="412"/>
      <c r="M17" s="412"/>
      <c r="N17" s="412"/>
      <c r="O17" s="412"/>
      <c r="P17" s="412"/>
      <c r="Q17" s="412"/>
      <c r="R17" s="49" t="s">
        <v>84</v>
      </c>
      <c r="S17" s="137"/>
      <c r="T17" s="46"/>
      <c r="U17" s="46"/>
      <c r="V17" s="46"/>
      <c r="W17" s="46"/>
      <c r="X17" s="46"/>
      <c r="Y17" s="73"/>
      <c r="Z17" s="419" t="str">
        <f>'Annexure A'!AA41</f>
        <v/>
      </c>
    </row>
    <row r="18" spans="1:2">
      <c r="A18" s="415" t="s">
        <v>85</v>
      </c>
      <c r="B18" s="405"/>
    </row>
    <row r="20" spans="24:26">
      <c r="X20" s="69" t="s">
        <v>86</v>
      </c>
      <c r="Z20" s="77" t="e">
        <f>AVERAGE(Z5,Z6,Z7,Z17)</f>
        <v>#DIV/0!</v>
      </c>
    </row>
  </sheetData>
  <sheetProtection password="CF63" sheet="1" selectLockedCells="1" objects="1" scenarios="1"/>
  <mergeCells count="1">
    <mergeCell ref="R7:R16"/>
  </mergeCells>
  <dataValidations count="5">
    <dataValidation type="whole" operator="equal" allowBlank="1" showInputMessage="1" showErrorMessage="1" sqref="T5:T17">
      <formula1>0</formula1>
    </dataValidation>
    <dataValidation type="whole" operator="equal" allowBlank="1" showInputMessage="1" showErrorMessage="1" sqref="U5:U17">
      <formula1>1</formula1>
    </dataValidation>
    <dataValidation type="whole" operator="equal" allowBlank="1" showInputMessage="1" showErrorMessage="1" sqref="V5:V17">
      <formula1>2</formula1>
    </dataValidation>
    <dataValidation type="whole" operator="equal" allowBlank="1" showInputMessage="1" showErrorMessage="1" sqref="W5:W17">
      <formula1>3</formula1>
    </dataValidation>
    <dataValidation type="whole" operator="equal" allowBlank="1" showInputMessage="1" showErrorMessage="1" sqref="X5:X17">
      <formula1>4</formula1>
    </dataValidation>
  </dataValidations>
  <pageMargins left="0.7" right="0.7" top="0.75" bottom="0.75" header="0.3" footer="0.3"/>
  <pageSetup paperSize="1" orientation="portrait" horizontalDpi="300" verticalDpi="3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C42"/>
  <sheetViews>
    <sheetView zoomScale="80" zoomScaleNormal="80" workbookViewId="0">
      <pane xSplit="2" ySplit="4" topLeftCell="U5" activePane="bottomRight" state="frozen"/>
      <selection/>
      <selection pane="topRight"/>
      <selection pane="bottomLeft"/>
      <selection pane="bottomRight" activeCell="Z5" sqref="Z5"/>
    </sheetView>
  </sheetViews>
  <sheetFormatPr defaultColWidth="8.85714285714286" defaultRowHeight="15"/>
  <cols>
    <col min="1" max="1" width="12.8571428571429" style="2" customWidth="1"/>
    <col min="2" max="2" width="36" style="2" customWidth="1"/>
    <col min="3" max="3" width="10.7142857142857" style="365" customWidth="1"/>
    <col min="4" max="18" width="8.85714285714286" style="2" customWidth="1"/>
    <col min="19" max="19" width="10.5714285714286" style="2" customWidth="1"/>
    <col min="20" max="20" width="12.1428571428571" style="2" customWidth="1"/>
    <col min="21" max="21" width="11" style="2" customWidth="1"/>
    <col min="22" max="24" width="8.85714285714286" style="2"/>
    <col min="25" max="25" width="9.85714285714286" style="2" customWidth="1"/>
    <col min="26" max="26" width="50.7142857142857" style="2" customWidth="1"/>
    <col min="27" max="27" width="14.8571428571429" style="2" customWidth="1"/>
    <col min="28" max="28" width="8.85714285714286" style="2"/>
    <col min="29" max="29" width="8.85714285714286" style="2" hidden="1" customWidth="1"/>
    <col min="30" max="16384" width="8.85714285714286" style="2"/>
  </cols>
  <sheetData>
    <row r="1" ht="25.5" spans="1:18">
      <c r="A1" s="366" t="s">
        <v>22</v>
      </c>
      <c r="B1" s="367" t="s">
        <v>87</v>
      </c>
      <c r="C1" s="368" t="s">
        <v>88</v>
      </c>
      <c r="D1" s="369"/>
      <c r="E1" s="369"/>
      <c r="F1" s="369"/>
      <c r="G1" s="369"/>
      <c r="H1" s="369"/>
      <c r="I1" s="369"/>
      <c r="J1" s="369"/>
      <c r="K1" s="369"/>
      <c r="L1" s="369"/>
      <c r="M1" s="369"/>
      <c r="N1" s="369"/>
      <c r="O1" s="369"/>
      <c r="P1" s="369"/>
      <c r="Q1" s="369"/>
      <c r="R1" s="369"/>
    </row>
    <row r="2" ht="38.25" spans="1:18">
      <c r="A2" s="370"/>
      <c r="B2" s="367" t="s">
        <v>89</v>
      </c>
      <c r="C2" s="368" t="s">
        <v>90</v>
      </c>
      <c r="D2" s="371"/>
      <c r="E2" s="371"/>
      <c r="F2" s="371"/>
      <c r="G2" s="371"/>
      <c r="H2" s="371"/>
      <c r="I2" s="371"/>
      <c r="J2" s="397" t="s">
        <v>23</v>
      </c>
      <c r="K2" s="397"/>
      <c r="L2" s="371"/>
      <c r="M2" s="371"/>
      <c r="N2" s="371"/>
      <c r="O2" s="371"/>
      <c r="P2" s="371"/>
      <c r="Q2" s="371"/>
      <c r="R2" s="371"/>
    </row>
    <row r="3" ht="51" spans="1:27">
      <c r="A3" s="372" t="s">
        <v>91</v>
      </c>
      <c r="B3" s="373" t="s">
        <v>92</v>
      </c>
      <c r="C3" s="374" t="s">
        <v>93</v>
      </c>
      <c r="D3" s="13" t="s">
        <v>24</v>
      </c>
      <c r="E3" s="14"/>
      <c r="F3" s="15"/>
      <c r="G3" s="15"/>
      <c r="H3" s="15"/>
      <c r="I3" s="16"/>
      <c r="J3" s="37" t="s">
        <v>25</v>
      </c>
      <c r="K3" s="37" t="s">
        <v>26</v>
      </c>
      <c r="L3" s="37" t="s">
        <v>27</v>
      </c>
      <c r="M3" s="37" t="s">
        <v>28</v>
      </c>
      <c r="N3" s="37" t="s">
        <v>29</v>
      </c>
      <c r="O3" s="37" t="s">
        <v>30</v>
      </c>
      <c r="P3" s="37" t="s">
        <v>31</v>
      </c>
      <c r="Q3" s="37" t="s">
        <v>32</v>
      </c>
      <c r="R3" s="37" t="s">
        <v>33</v>
      </c>
      <c r="U3" s="39"/>
      <c r="V3" s="39"/>
      <c r="W3" s="40" t="s">
        <v>34</v>
      </c>
      <c r="X3" s="39"/>
      <c r="Y3" s="39"/>
      <c r="AA3" s="48"/>
    </row>
    <row r="4" ht="90.75" customHeight="1" spans="1:27">
      <c r="A4" s="375" t="s">
        <v>94</v>
      </c>
      <c r="B4" s="376" t="s">
        <v>95</v>
      </c>
      <c r="C4" s="377" t="s">
        <v>96</v>
      </c>
      <c r="D4" s="18" t="s">
        <v>36</v>
      </c>
      <c r="E4" s="18" t="s">
        <v>37</v>
      </c>
      <c r="F4" s="18" t="s">
        <v>38</v>
      </c>
      <c r="G4" s="18" t="s">
        <v>39</v>
      </c>
      <c r="H4" s="18" t="s">
        <v>40</v>
      </c>
      <c r="I4" s="18" t="s">
        <v>41</v>
      </c>
      <c r="J4" s="18" t="s">
        <v>42</v>
      </c>
      <c r="K4" s="18" t="s">
        <v>43</v>
      </c>
      <c r="L4" s="18" t="s">
        <v>44</v>
      </c>
      <c r="M4" s="18" t="s">
        <v>45</v>
      </c>
      <c r="N4" s="18" t="s">
        <v>46</v>
      </c>
      <c r="O4" s="18" t="s">
        <v>47</v>
      </c>
      <c r="P4" s="18" t="s">
        <v>48</v>
      </c>
      <c r="Q4" s="18" t="s">
        <v>49</v>
      </c>
      <c r="R4" s="18" t="s">
        <v>50</v>
      </c>
      <c r="S4" s="41" t="s">
        <v>51</v>
      </c>
      <c r="T4" s="42" t="s">
        <v>52</v>
      </c>
      <c r="U4" s="399" t="s">
        <v>97</v>
      </c>
      <c r="V4" s="43">
        <f>'A. Regulatory compliance'!U4</f>
        <v>1</v>
      </c>
      <c r="W4" s="43">
        <f>'A. Regulatory compliance'!V4</f>
        <v>2</v>
      </c>
      <c r="X4" s="43">
        <f>'A. Regulatory compliance'!W4</f>
        <v>3</v>
      </c>
      <c r="Y4" s="399" t="s">
        <v>98</v>
      </c>
      <c r="Z4" s="71" t="s">
        <v>53</v>
      </c>
      <c r="AA4" s="72" t="s">
        <v>54</v>
      </c>
    </row>
    <row r="5" ht="90" customHeight="1" spans="1:29">
      <c r="A5" s="378">
        <v>1</v>
      </c>
      <c r="B5" s="379" t="s">
        <v>99</v>
      </c>
      <c r="C5" s="380" t="s">
        <v>92</v>
      </c>
      <c r="D5" s="381"/>
      <c r="E5" s="381"/>
      <c r="F5" s="381"/>
      <c r="G5" s="381"/>
      <c r="H5" s="381"/>
      <c r="I5" s="381"/>
      <c r="J5" s="381"/>
      <c r="K5" s="381"/>
      <c r="L5" s="381"/>
      <c r="M5" s="381"/>
      <c r="N5" s="381"/>
      <c r="O5" s="381"/>
      <c r="P5" s="381"/>
      <c r="Q5" s="381"/>
      <c r="R5" s="382"/>
      <c r="S5" s="55" t="s">
        <v>100</v>
      </c>
      <c r="T5" s="135"/>
      <c r="U5" s="47"/>
      <c r="V5" s="46"/>
      <c r="W5" s="46"/>
      <c r="X5" s="46"/>
      <c r="Y5" s="47"/>
      <c r="Z5" s="75"/>
      <c r="AA5" s="76" t="str">
        <f t="shared" ref="AA5:AA37" si="0">IF(AC5&gt;0,SUM(U5:Y5),"")</f>
        <v/>
      </c>
      <c r="AC5" s="2">
        <f>COUNT(U5:Y5)</f>
        <v>0</v>
      </c>
    </row>
    <row r="6" ht="25.5" spans="1:29">
      <c r="A6" s="378">
        <v>2</v>
      </c>
      <c r="B6" s="379" t="s">
        <v>101</v>
      </c>
      <c r="C6" s="380" t="s">
        <v>89</v>
      </c>
      <c r="D6" s="382"/>
      <c r="E6" s="382"/>
      <c r="F6" s="382"/>
      <c r="G6" s="382"/>
      <c r="H6" s="382"/>
      <c r="I6" s="382"/>
      <c r="J6" s="382"/>
      <c r="K6" s="382"/>
      <c r="L6" s="382"/>
      <c r="M6" s="382"/>
      <c r="N6" s="382"/>
      <c r="O6" s="382"/>
      <c r="P6" s="381"/>
      <c r="Q6" s="382"/>
      <c r="R6" s="382"/>
      <c r="S6" s="57"/>
      <c r="T6" s="136"/>
      <c r="U6" s="47"/>
      <c r="V6" s="46"/>
      <c r="W6" s="46"/>
      <c r="X6" s="46"/>
      <c r="Y6" s="47"/>
      <c r="Z6" s="75"/>
      <c r="AA6" s="76" t="str">
        <f t="shared" si="0"/>
        <v/>
      </c>
      <c r="AC6" s="2">
        <f t="shared" ref="AC6:AC37" si="1">COUNT(U6:Y6)</f>
        <v>0</v>
      </c>
    </row>
    <row r="7" ht="25.5" spans="1:29">
      <c r="A7" s="378">
        <v>3</v>
      </c>
      <c r="B7" s="379" t="s">
        <v>102</v>
      </c>
      <c r="C7" s="380" t="s">
        <v>89</v>
      </c>
      <c r="D7" s="382"/>
      <c r="E7" s="381"/>
      <c r="F7" s="382"/>
      <c r="G7" s="382"/>
      <c r="H7" s="382"/>
      <c r="I7" s="382"/>
      <c r="J7" s="382"/>
      <c r="K7" s="382"/>
      <c r="L7" s="382"/>
      <c r="M7" s="382"/>
      <c r="N7" s="382"/>
      <c r="O7" s="382"/>
      <c r="P7" s="382"/>
      <c r="Q7" s="382"/>
      <c r="R7" s="382"/>
      <c r="S7" s="57"/>
      <c r="T7" s="136"/>
      <c r="U7" s="47"/>
      <c r="V7" s="46"/>
      <c r="W7" s="46"/>
      <c r="X7" s="46"/>
      <c r="Y7" s="47"/>
      <c r="Z7" s="75"/>
      <c r="AA7" s="76" t="str">
        <f t="shared" si="0"/>
        <v/>
      </c>
      <c r="AC7" s="2">
        <f t="shared" si="1"/>
        <v>0</v>
      </c>
    </row>
    <row r="8" ht="25.5" spans="1:29">
      <c r="A8" s="378">
        <v>4</v>
      </c>
      <c r="B8" s="379" t="s">
        <v>103</v>
      </c>
      <c r="C8" s="380" t="s">
        <v>92</v>
      </c>
      <c r="D8" s="383"/>
      <c r="E8" s="381"/>
      <c r="F8" s="381"/>
      <c r="G8" s="381"/>
      <c r="H8" s="381"/>
      <c r="I8" s="381"/>
      <c r="J8" s="381"/>
      <c r="K8" s="381"/>
      <c r="L8" s="381"/>
      <c r="M8" s="381"/>
      <c r="N8" s="381"/>
      <c r="O8" s="381"/>
      <c r="P8" s="381"/>
      <c r="Q8" s="381"/>
      <c r="R8" s="381"/>
      <c r="S8" s="57"/>
      <c r="T8" s="136"/>
      <c r="U8" s="47"/>
      <c r="V8" s="46"/>
      <c r="W8" s="46"/>
      <c r="X8" s="46"/>
      <c r="Y8" s="47"/>
      <c r="Z8" s="75"/>
      <c r="AA8" s="76" t="str">
        <f t="shared" si="0"/>
        <v/>
      </c>
      <c r="AC8" s="2">
        <f t="shared" si="1"/>
        <v>0</v>
      </c>
    </row>
    <row r="9" ht="51" spans="1:29">
      <c r="A9" s="378">
        <v>5</v>
      </c>
      <c r="B9" s="379" t="s">
        <v>104</v>
      </c>
      <c r="C9" s="380" t="s">
        <v>92</v>
      </c>
      <c r="D9" s="382"/>
      <c r="E9" s="384"/>
      <c r="F9" s="382"/>
      <c r="G9" s="382"/>
      <c r="H9" s="382"/>
      <c r="I9" s="382"/>
      <c r="J9" s="384"/>
      <c r="K9" s="382"/>
      <c r="L9" s="384"/>
      <c r="M9" s="384"/>
      <c r="N9" s="384"/>
      <c r="O9" s="384"/>
      <c r="P9" s="384"/>
      <c r="Q9" s="384"/>
      <c r="R9" s="384"/>
      <c r="S9" s="57"/>
      <c r="T9" s="136"/>
      <c r="U9" s="47"/>
      <c r="V9" s="46"/>
      <c r="W9" s="46"/>
      <c r="X9" s="46"/>
      <c r="Y9" s="47"/>
      <c r="Z9" s="75"/>
      <c r="AA9" s="76" t="str">
        <f t="shared" si="0"/>
        <v/>
      </c>
      <c r="AC9" s="2">
        <f t="shared" si="1"/>
        <v>0</v>
      </c>
    </row>
    <row r="10" spans="1:29">
      <c r="A10" s="378">
        <v>6</v>
      </c>
      <c r="B10" s="379" t="s">
        <v>105</v>
      </c>
      <c r="C10" s="380" t="s">
        <v>92</v>
      </c>
      <c r="D10" s="383"/>
      <c r="E10" s="384"/>
      <c r="F10" s="384"/>
      <c r="G10" s="384"/>
      <c r="H10" s="384"/>
      <c r="I10" s="384"/>
      <c r="J10" s="384"/>
      <c r="K10" s="384"/>
      <c r="L10" s="384"/>
      <c r="M10" s="384"/>
      <c r="N10" s="384"/>
      <c r="O10" s="384"/>
      <c r="P10" s="384"/>
      <c r="Q10" s="384"/>
      <c r="R10" s="384"/>
      <c r="S10" s="57"/>
      <c r="T10" s="136"/>
      <c r="U10" s="47"/>
      <c r="V10" s="46"/>
      <c r="W10" s="46"/>
      <c r="X10" s="46"/>
      <c r="Y10" s="47"/>
      <c r="Z10" s="75"/>
      <c r="AA10" s="76" t="str">
        <f t="shared" si="0"/>
        <v/>
      </c>
      <c r="AC10" s="2">
        <f t="shared" si="1"/>
        <v>0</v>
      </c>
    </row>
    <row r="11" ht="25.5" spans="1:29">
      <c r="A11" s="378">
        <v>7</v>
      </c>
      <c r="B11" s="379" t="s">
        <v>106</v>
      </c>
      <c r="C11" s="380" t="s">
        <v>92</v>
      </c>
      <c r="D11" s="383"/>
      <c r="E11" s="383"/>
      <c r="F11" s="383"/>
      <c r="G11" s="383"/>
      <c r="H11" s="383"/>
      <c r="I11" s="383"/>
      <c r="J11" s="383"/>
      <c r="K11" s="383"/>
      <c r="L11" s="383"/>
      <c r="M11" s="383"/>
      <c r="N11" s="383"/>
      <c r="O11" s="383"/>
      <c r="P11" s="383"/>
      <c r="Q11" s="383"/>
      <c r="R11" s="383"/>
      <c r="S11" s="57"/>
      <c r="T11" s="136"/>
      <c r="U11" s="47"/>
      <c r="V11" s="46"/>
      <c r="W11" s="46"/>
      <c r="X11" s="46"/>
      <c r="Y11" s="47"/>
      <c r="Z11" s="75"/>
      <c r="AA11" s="76" t="str">
        <f t="shared" si="0"/>
        <v/>
      </c>
      <c r="AC11" s="2">
        <f t="shared" si="1"/>
        <v>0</v>
      </c>
    </row>
    <row r="12" ht="25.5" spans="1:29">
      <c r="A12" s="378">
        <v>8</v>
      </c>
      <c r="B12" s="379" t="s">
        <v>107</v>
      </c>
      <c r="C12" s="380" t="s">
        <v>92</v>
      </c>
      <c r="D12" s="382"/>
      <c r="E12" s="383"/>
      <c r="F12" s="382"/>
      <c r="G12" s="382"/>
      <c r="H12" s="382"/>
      <c r="I12" s="382"/>
      <c r="J12" s="382"/>
      <c r="K12" s="382"/>
      <c r="L12" s="382"/>
      <c r="M12" s="383"/>
      <c r="N12" s="383"/>
      <c r="O12" s="383"/>
      <c r="P12" s="382"/>
      <c r="Q12" s="382"/>
      <c r="R12" s="382"/>
      <c r="S12" s="57"/>
      <c r="T12" s="136"/>
      <c r="U12" s="47"/>
      <c r="V12" s="46"/>
      <c r="W12" s="46"/>
      <c r="X12" s="46"/>
      <c r="Y12" s="47"/>
      <c r="Z12" s="75"/>
      <c r="AA12" s="76" t="str">
        <f t="shared" si="0"/>
        <v/>
      </c>
      <c r="AC12" s="2">
        <f t="shared" si="1"/>
        <v>0</v>
      </c>
    </row>
    <row r="13" spans="1:29">
      <c r="A13" s="378">
        <v>9</v>
      </c>
      <c r="B13" s="379" t="s">
        <v>108</v>
      </c>
      <c r="C13" s="380" t="s">
        <v>92</v>
      </c>
      <c r="D13" s="382"/>
      <c r="E13" s="383"/>
      <c r="F13" s="383"/>
      <c r="G13" s="383"/>
      <c r="H13" s="383"/>
      <c r="I13" s="383"/>
      <c r="J13" s="382"/>
      <c r="K13" s="382"/>
      <c r="L13" s="382"/>
      <c r="M13" s="383"/>
      <c r="N13" s="383"/>
      <c r="O13" s="383"/>
      <c r="P13" s="383"/>
      <c r="Q13" s="400"/>
      <c r="R13" s="382"/>
      <c r="S13" s="57"/>
      <c r="T13" s="136"/>
      <c r="U13" s="47"/>
      <c r="V13" s="46"/>
      <c r="W13" s="46"/>
      <c r="X13" s="46"/>
      <c r="Y13" s="47"/>
      <c r="Z13" s="75"/>
      <c r="AA13" s="76" t="str">
        <f t="shared" si="0"/>
        <v/>
      </c>
      <c r="AC13" s="2">
        <f t="shared" si="1"/>
        <v>0</v>
      </c>
    </row>
    <row r="14" spans="1:29">
      <c r="A14" s="378">
        <v>10</v>
      </c>
      <c r="B14" s="379" t="s">
        <v>109</v>
      </c>
      <c r="C14" s="380" t="s">
        <v>92</v>
      </c>
      <c r="D14" s="382"/>
      <c r="E14" s="383"/>
      <c r="F14" s="383"/>
      <c r="G14" s="383"/>
      <c r="H14" s="383"/>
      <c r="I14" s="383"/>
      <c r="J14" s="382"/>
      <c r="K14" s="382"/>
      <c r="L14" s="382"/>
      <c r="M14" s="383"/>
      <c r="N14" s="383"/>
      <c r="O14" s="383"/>
      <c r="P14" s="383"/>
      <c r="Q14" s="400"/>
      <c r="R14" s="382"/>
      <c r="S14" s="57"/>
      <c r="T14" s="136"/>
      <c r="U14" s="47"/>
      <c r="V14" s="46"/>
      <c r="W14" s="46"/>
      <c r="X14" s="46"/>
      <c r="Y14" s="47"/>
      <c r="Z14" s="75"/>
      <c r="AA14" s="76" t="str">
        <f t="shared" si="0"/>
        <v/>
      </c>
      <c r="AC14" s="2">
        <f t="shared" si="1"/>
        <v>0</v>
      </c>
    </row>
    <row r="15" spans="1:29">
      <c r="A15" s="378">
        <v>11</v>
      </c>
      <c r="B15" s="379" t="s">
        <v>110</v>
      </c>
      <c r="C15" s="380" t="s">
        <v>87</v>
      </c>
      <c r="D15" s="384"/>
      <c r="E15" s="381"/>
      <c r="F15" s="381"/>
      <c r="G15" s="381"/>
      <c r="H15" s="381"/>
      <c r="I15" s="381"/>
      <c r="J15" s="381"/>
      <c r="K15" s="381"/>
      <c r="L15" s="381"/>
      <c r="M15" s="381"/>
      <c r="N15" s="381"/>
      <c r="O15" s="381"/>
      <c r="P15" s="381"/>
      <c r="Q15" s="381"/>
      <c r="R15" s="381"/>
      <c r="S15" s="57"/>
      <c r="T15" s="136"/>
      <c r="U15" s="47"/>
      <c r="V15" s="46"/>
      <c r="W15" s="46"/>
      <c r="X15" s="46"/>
      <c r="Y15" s="47"/>
      <c r="Z15" s="75"/>
      <c r="AA15" s="76" t="str">
        <f t="shared" si="0"/>
        <v/>
      </c>
      <c r="AC15" s="2">
        <f t="shared" si="1"/>
        <v>0</v>
      </c>
    </row>
    <row r="16" ht="25.5" spans="1:29">
      <c r="A16" s="378">
        <v>12</v>
      </c>
      <c r="B16" s="379" t="s">
        <v>111</v>
      </c>
      <c r="C16" s="380" t="s">
        <v>92</v>
      </c>
      <c r="D16" s="384"/>
      <c r="E16" s="384"/>
      <c r="F16" s="382"/>
      <c r="G16" s="382"/>
      <c r="H16" s="382"/>
      <c r="I16" s="382"/>
      <c r="J16" s="382"/>
      <c r="K16" s="382"/>
      <c r="L16" s="382"/>
      <c r="M16" s="384"/>
      <c r="N16" s="384"/>
      <c r="O16" s="384"/>
      <c r="P16" s="382"/>
      <c r="Q16" s="382"/>
      <c r="R16" s="382"/>
      <c r="S16" s="57"/>
      <c r="T16" s="136"/>
      <c r="U16" s="47"/>
      <c r="V16" s="46"/>
      <c r="W16" s="46"/>
      <c r="X16" s="46"/>
      <c r="Y16" s="47"/>
      <c r="Z16" s="75"/>
      <c r="AA16" s="76" t="str">
        <f t="shared" si="0"/>
        <v/>
      </c>
      <c r="AC16" s="2">
        <f t="shared" si="1"/>
        <v>0</v>
      </c>
    </row>
    <row r="17" spans="1:29">
      <c r="A17" s="378">
        <v>13</v>
      </c>
      <c r="B17" s="379" t="s">
        <v>112</v>
      </c>
      <c r="C17" s="380" t="s">
        <v>87</v>
      </c>
      <c r="D17" s="383"/>
      <c r="E17" s="384"/>
      <c r="F17" s="384"/>
      <c r="G17" s="384"/>
      <c r="H17" s="384"/>
      <c r="I17" s="384"/>
      <c r="J17" s="384"/>
      <c r="K17" s="384"/>
      <c r="L17" s="384"/>
      <c r="M17" s="384"/>
      <c r="N17" s="384"/>
      <c r="O17" s="384"/>
      <c r="P17" s="384"/>
      <c r="Q17" s="384"/>
      <c r="R17" s="384"/>
      <c r="S17" s="57"/>
      <c r="T17" s="136"/>
      <c r="U17" s="47"/>
      <c r="V17" s="46"/>
      <c r="W17" s="46"/>
      <c r="X17" s="46"/>
      <c r="Y17" s="47"/>
      <c r="Z17" s="75"/>
      <c r="AA17" s="76" t="str">
        <f t="shared" si="0"/>
        <v/>
      </c>
      <c r="AC17" s="2">
        <f t="shared" si="1"/>
        <v>0</v>
      </c>
    </row>
    <row r="18" spans="1:29">
      <c r="A18" s="378">
        <v>14</v>
      </c>
      <c r="B18" s="379" t="s">
        <v>113</v>
      </c>
      <c r="C18" s="380" t="s">
        <v>87</v>
      </c>
      <c r="D18" s="383"/>
      <c r="E18" s="384"/>
      <c r="F18" s="384"/>
      <c r="G18" s="384"/>
      <c r="H18" s="384"/>
      <c r="I18" s="384"/>
      <c r="J18" s="384"/>
      <c r="K18" s="384"/>
      <c r="L18" s="384"/>
      <c r="M18" s="384"/>
      <c r="N18" s="384"/>
      <c r="O18" s="384"/>
      <c r="P18" s="384"/>
      <c r="Q18" s="384"/>
      <c r="R18" s="384"/>
      <c r="S18" s="57"/>
      <c r="T18" s="136"/>
      <c r="U18" s="47"/>
      <c r="V18" s="46"/>
      <c r="W18" s="46"/>
      <c r="X18" s="46"/>
      <c r="Y18" s="47"/>
      <c r="Z18" s="75"/>
      <c r="AA18" s="76" t="str">
        <f t="shared" si="0"/>
        <v/>
      </c>
      <c r="AC18" s="2">
        <f t="shared" si="1"/>
        <v>0</v>
      </c>
    </row>
    <row r="19" spans="1:29">
      <c r="A19" s="378">
        <v>15</v>
      </c>
      <c r="B19" s="379" t="s">
        <v>114</v>
      </c>
      <c r="C19" s="380" t="s">
        <v>87</v>
      </c>
      <c r="D19" s="383"/>
      <c r="E19" s="384"/>
      <c r="F19" s="384"/>
      <c r="G19" s="384"/>
      <c r="H19" s="384"/>
      <c r="I19" s="384"/>
      <c r="J19" s="384"/>
      <c r="K19" s="384"/>
      <c r="L19" s="384"/>
      <c r="M19" s="384"/>
      <c r="N19" s="384"/>
      <c r="O19" s="384"/>
      <c r="P19" s="384"/>
      <c r="Q19" s="384"/>
      <c r="R19" s="384"/>
      <c r="S19" s="57"/>
      <c r="T19" s="136"/>
      <c r="U19" s="47"/>
      <c r="V19" s="46"/>
      <c r="W19" s="46"/>
      <c r="X19" s="46"/>
      <c r="Y19" s="47"/>
      <c r="Z19" s="75"/>
      <c r="AA19" s="76" t="str">
        <f t="shared" si="0"/>
        <v/>
      </c>
      <c r="AC19" s="2">
        <f t="shared" si="1"/>
        <v>0</v>
      </c>
    </row>
    <row r="20" spans="1:29">
      <c r="A20" s="378">
        <v>16</v>
      </c>
      <c r="B20" s="379" t="s">
        <v>115</v>
      </c>
      <c r="C20" s="380" t="s">
        <v>87</v>
      </c>
      <c r="D20" s="383"/>
      <c r="E20" s="384"/>
      <c r="F20" s="384"/>
      <c r="G20" s="384"/>
      <c r="H20" s="384"/>
      <c r="I20" s="384"/>
      <c r="J20" s="384"/>
      <c r="K20" s="384"/>
      <c r="L20" s="384"/>
      <c r="M20" s="384"/>
      <c r="N20" s="384"/>
      <c r="O20" s="384"/>
      <c r="P20" s="384"/>
      <c r="Q20" s="384"/>
      <c r="R20" s="384"/>
      <c r="S20" s="57"/>
      <c r="T20" s="136"/>
      <c r="U20" s="47"/>
      <c r="V20" s="46"/>
      <c r="W20" s="46"/>
      <c r="X20" s="46"/>
      <c r="Y20" s="47"/>
      <c r="Z20" s="75"/>
      <c r="AA20" s="76" t="str">
        <f t="shared" si="0"/>
        <v/>
      </c>
      <c r="AC20" s="2">
        <f t="shared" si="1"/>
        <v>0</v>
      </c>
    </row>
    <row r="21" spans="1:29">
      <c r="A21" s="378">
        <v>17</v>
      </c>
      <c r="B21" s="379" t="s">
        <v>116</v>
      </c>
      <c r="C21" s="380" t="s">
        <v>89</v>
      </c>
      <c r="D21" s="382"/>
      <c r="E21" s="384"/>
      <c r="F21" s="382"/>
      <c r="G21" s="382"/>
      <c r="H21" s="382"/>
      <c r="I21" s="382"/>
      <c r="J21" s="382"/>
      <c r="K21" s="382"/>
      <c r="L21" s="382"/>
      <c r="M21" s="384"/>
      <c r="N21" s="384"/>
      <c r="O21" s="384"/>
      <c r="P21" s="382"/>
      <c r="Q21" s="382"/>
      <c r="R21" s="382"/>
      <c r="S21" s="57"/>
      <c r="T21" s="136"/>
      <c r="U21" s="47"/>
      <c r="V21" s="46"/>
      <c r="W21" s="46"/>
      <c r="X21" s="46"/>
      <c r="Y21" s="47"/>
      <c r="Z21" s="75"/>
      <c r="AA21" s="76" t="str">
        <f t="shared" si="0"/>
        <v/>
      </c>
      <c r="AC21" s="2">
        <f t="shared" si="1"/>
        <v>0</v>
      </c>
    </row>
    <row r="22" spans="1:29">
      <c r="A22" s="378">
        <v>18</v>
      </c>
      <c r="B22" s="379" t="s">
        <v>117</v>
      </c>
      <c r="C22" s="380" t="s">
        <v>92</v>
      </c>
      <c r="D22" s="384"/>
      <c r="E22" s="384"/>
      <c r="F22" s="384"/>
      <c r="G22" s="382"/>
      <c r="H22" s="382"/>
      <c r="I22" s="384"/>
      <c r="J22" s="384"/>
      <c r="K22" s="384"/>
      <c r="L22" s="384"/>
      <c r="M22" s="384"/>
      <c r="N22" s="384"/>
      <c r="O22" s="384"/>
      <c r="P22" s="384"/>
      <c r="Q22" s="384"/>
      <c r="R22" s="384"/>
      <c r="S22" s="57"/>
      <c r="T22" s="136"/>
      <c r="U22" s="47"/>
      <c r="V22" s="46"/>
      <c r="W22" s="46"/>
      <c r="X22" s="46"/>
      <c r="Y22" s="47"/>
      <c r="Z22" s="75"/>
      <c r="AA22" s="76" t="str">
        <f t="shared" si="0"/>
        <v/>
      </c>
      <c r="AC22" s="2">
        <f t="shared" si="1"/>
        <v>0</v>
      </c>
    </row>
    <row r="23" spans="1:29">
      <c r="A23" s="378">
        <v>19</v>
      </c>
      <c r="B23" s="379" t="s">
        <v>118</v>
      </c>
      <c r="C23" s="380" t="s">
        <v>92</v>
      </c>
      <c r="D23" s="384"/>
      <c r="E23" s="384"/>
      <c r="F23" s="384"/>
      <c r="G23" s="384"/>
      <c r="H23" s="384"/>
      <c r="I23" s="384"/>
      <c r="J23" s="384"/>
      <c r="K23" s="384"/>
      <c r="L23" s="384"/>
      <c r="M23" s="384"/>
      <c r="N23" s="384"/>
      <c r="O23" s="384"/>
      <c r="P23" s="384"/>
      <c r="Q23" s="384"/>
      <c r="R23" s="384"/>
      <c r="S23" s="57"/>
      <c r="T23" s="136"/>
      <c r="U23" s="47"/>
      <c r="V23" s="46"/>
      <c r="W23" s="46"/>
      <c r="X23" s="46"/>
      <c r="Y23" s="47"/>
      <c r="Z23" s="75"/>
      <c r="AA23" s="76" t="str">
        <f t="shared" si="0"/>
        <v/>
      </c>
      <c r="AC23" s="2">
        <f t="shared" si="1"/>
        <v>0</v>
      </c>
    </row>
    <row r="24" spans="1:29">
      <c r="A24" s="378">
        <v>20</v>
      </c>
      <c r="B24" s="385" t="s">
        <v>119</v>
      </c>
      <c r="C24" s="380" t="s">
        <v>89</v>
      </c>
      <c r="D24" s="382"/>
      <c r="E24" s="382"/>
      <c r="F24" s="382"/>
      <c r="G24" s="382"/>
      <c r="H24" s="382"/>
      <c r="I24" s="382"/>
      <c r="J24" s="382"/>
      <c r="K24" s="382"/>
      <c r="L24" s="382"/>
      <c r="M24" s="382"/>
      <c r="N24" s="382"/>
      <c r="O24" s="398"/>
      <c r="P24" s="382"/>
      <c r="Q24" s="382"/>
      <c r="R24" s="382"/>
      <c r="S24" s="57"/>
      <c r="T24" s="136"/>
      <c r="U24" s="47"/>
      <c r="V24" s="46"/>
      <c r="W24" s="46"/>
      <c r="X24" s="46"/>
      <c r="Y24" s="47"/>
      <c r="Z24" s="75"/>
      <c r="AA24" s="76" t="str">
        <f t="shared" si="0"/>
        <v/>
      </c>
      <c r="AC24" s="2">
        <f t="shared" si="1"/>
        <v>0</v>
      </c>
    </row>
    <row r="25" ht="25.5" spans="1:29">
      <c r="A25" s="378">
        <v>21</v>
      </c>
      <c r="B25" s="379" t="s">
        <v>120</v>
      </c>
      <c r="C25" s="380" t="s">
        <v>89</v>
      </c>
      <c r="D25" s="386"/>
      <c r="E25" s="386"/>
      <c r="F25" s="386"/>
      <c r="G25" s="386"/>
      <c r="H25" s="386"/>
      <c r="I25" s="386"/>
      <c r="J25" s="386"/>
      <c r="K25" s="386"/>
      <c r="L25" s="386"/>
      <c r="M25" s="386"/>
      <c r="N25" s="386"/>
      <c r="O25" s="386"/>
      <c r="P25" s="384"/>
      <c r="Q25" s="386"/>
      <c r="R25" s="386"/>
      <c r="S25" s="57"/>
      <c r="T25" s="136"/>
      <c r="U25" s="47"/>
      <c r="V25" s="46"/>
      <c r="W25" s="46"/>
      <c r="X25" s="46"/>
      <c r="Y25" s="47"/>
      <c r="Z25" s="75"/>
      <c r="AA25" s="76" t="str">
        <f t="shared" si="0"/>
        <v/>
      </c>
      <c r="AC25" s="2">
        <f t="shared" si="1"/>
        <v>0</v>
      </c>
    </row>
    <row r="26" spans="1:29">
      <c r="A26" s="378">
        <v>22</v>
      </c>
      <c r="B26" s="379" t="s">
        <v>121</v>
      </c>
      <c r="C26" s="380" t="s">
        <v>89</v>
      </c>
      <c r="D26" s="382"/>
      <c r="E26" s="384"/>
      <c r="F26" s="382"/>
      <c r="G26" s="382"/>
      <c r="H26" s="382"/>
      <c r="I26" s="382"/>
      <c r="J26" s="382"/>
      <c r="K26" s="382"/>
      <c r="L26" s="382"/>
      <c r="M26" s="384"/>
      <c r="N26" s="384"/>
      <c r="O26" s="384"/>
      <c r="P26" s="382"/>
      <c r="Q26" s="382"/>
      <c r="R26" s="384"/>
      <c r="S26" s="57"/>
      <c r="T26" s="136"/>
      <c r="U26" s="47"/>
      <c r="V26" s="46"/>
      <c r="W26" s="46"/>
      <c r="X26" s="46"/>
      <c r="Y26" s="47"/>
      <c r="Z26" s="75"/>
      <c r="AA26" s="76" t="str">
        <f t="shared" si="0"/>
        <v/>
      </c>
      <c r="AC26" s="2">
        <f t="shared" si="1"/>
        <v>0</v>
      </c>
    </row>
    <row r="27" spans="1:29">
      <c r="A27" s="378">
        <v>23</v>
      </c>
      <c r="B27" s="379" t="s">
        <v>122</v>
      </c>
      <c r="C27" s="380" t="s">
        <v>89</v>
      </c>
      <c r="D27" s="382"/>
      <c r="E27" s="384"/>
      <c r="F27" s="382"/>
      <c r="G27" s="382"/>
      <c r="H27" s="382"/>
      <c r="I27" s="382"/>
      <c r="J27" s="382"/>
      <c r="K27" s="382"/>
      <c r="L27" s="382"/>
      <c r="M27" s="384"/>
      <c r="N27" s="384"/>
      <c r="O27" s="384"/>
      <c r="P27" s="382"/>
      <c r="Q27" s="382"/>
      <c r="R27" s="382"/>
      <c r="S27" s="57"/>
      <c r="T27" s="136"/>
      <c r="U27" s="47"/>
      <c r="V27" s="46"/>
      <c r="W27" s="46"/>
      <c r="X27" s="46"/>
      <c r="Y27" s="47"/>
      <c r="Z27" s="75"/>
      <c r="AA27" s="76" t="str">
        <f t="shared" si="0"/>
        <v/>
      </c>
      <c r="AC27" s="2">
        <f t="shared" si="1"/>
        <v>0</v>
      </c>
    </row>
    <row r="28" ht="25.5" spans="1:29">
      <c r="A28" s="378">
        <v>24</v>
      </c>
      <c r="B28" s="379" t="s">
        <v>123</v>
      </c>
      <c r="C28" s="380" t="s">
        <v>89</v>
      </c>
      <c r="D28" s="382"/>
      <c r="E28" s="384"/>
      <c r="F28" s="382"/>
      <c r="G28" s="382"/>
      <c r="H28" s="382"/>
      <c r="I28" s="382"/>
      <c r="J28" s="382"/>
      <c r="K28" s="382"/>
      <c r="L28" s="382"/>
      <c r="M28" s="384"/>
      <c r="N28" s="382"/>
      <c r="O28" s="382"/>
      <c r="P28" s="382"/>
      <c r="Q28" s="382"/>
      <c r="R28" s="382"/>
      <c r="S28" s="57"/>
      <c r="T28" s="136"/>
      <c r="U28" s="47"/>
      <c r="V28" s="46"/>
      <c r="W28" s="46"/>
      <c r="X28" s="46"/>
      <c r="Y28" s="47"/>
      <c r="Z28" s="75"/>
      <c r="AA28" s="76" t="str">
        <f t="shared" si="0"/>
        <v/>
      </c>
      <c r="AC28" s="2">
        <f t="shared" si="1"/>
        <v>0</v>
      </c>
    </row>
    <row r="29" spans="1:29">
      <c r="A29" s="378">
        <v>25</v>
      </c>
      <c r="B29" s="379" t="s">
        <v>124</v>
      </c>
      <c r="C29" s="380" t="s">
        <v>87</v>
      </c>
      <c r="D29" s="387"/>
      <c r="E29" s="387"/>
      <c r="F29" s="387"/>
      <c r="G29" s="387"/>
      <c r="H29" s="387"/>
      <c r="I29" s="387"/>
      <c r="J29" s="387"/>
      <c r="K29" s="387"/>
      <c r="L29" s="387"/>
      <c r="M29" s="387"/>
      <c r="N29" s="387"/>
      <c r="O29" s="387"/>
      <c r="P29" s="387"/>
      <c r="Q29" s="387"/>
      <c r="R29" s="382"/>
      <c r="S29" s="57"/>
      <c r="T29" s="136"/>
      <c r="U29" s="47"/>
      <c r="V29" s="46"/>
      <c r="W29" s="46"/>
      <c r="X29" s="46"/>
      <c r="Y29" s="47"/>
      <c r="Z29" s="75"/>
      <c r="AA29" s="76" t="str">
        <f t="shared" si="0"/>
        <v/>
      </c>
      <c r="AC29" s="2">
        <f t="shared" si="1"/>
        <v>0</v>
      </c>
    </row>
    <row r="30" ht="25.5" spans="1:29">
      <c r="A30" s="378">
        <v>26</v>
      </c>
      <c r="B30" s="379" t="s">
        <v>125</v>
      </c>
      <c r="C30" s="380" t="s">
        <v>89</v>
      </c>
      <c r="D30" s="382"/>
      <c r="E30" s="384"/>
      <c r="F30" s="382"/>
      <c r="G30" s="382"/>
      <c r="H30" s="382"/>
      <c r="I30" s="382"/>
      <c r="J30" s="382"/>
      <c r="K30" s="382"/>
      <c r="L30" s="382"/>
      <c r="M30" s="384"/>
      <c r="N30" s="384"/>
      <c r="O30" s="384"/>
      <c r="P30" s="382"/>
      <c r="Q30" s="382"/>
      <c r="R30" s="382"/>
      <c r="S30" s="57"/>
      <c r="T30" s="136"/>
      <c r="U30" s="47"/>
      <c r="V30" s="46"/>
      <c r="W30" s="46"/>
      <c r="X30" s="46"/>
      <c r="Y30" s="47"/>
      <c r="Z30" s="75"/>
      <c r="AA30" s="76" t="str">
        <f t="shared" si="0"/>
        <v/>
      </c>
      <c r="AC30" s="2">
        <f t="shared" si="1"/>
        <v>0</v>
      </c>
    </row>
    <row r="31" spans="1:29">
      <c r="A31" s="378">
        <v>27</v>
      </c>
      <c r="B31" s="379" t="s">
        <v>126</v>
      </c>
      <c r="C31" s="380" t="s">
        <v>87</v>
      </c>
      <c r="D31" s="381"/>
      <c r="E31" s="384"/>
      <c r="F31" s="384"/>
      <c r="G31" s="384"/>
      <c r="H31" s="384"/>
      <c r="I31" s="384"/>
      <c r="J31" s="384"/>
      <c r="K31" s="384"/>
      <c r="L31" s="384"/>
      <c r="M31" s="384"/>
      <c r="N31" s="384"/>
      <c r="O31" s="384"/>
      <c r="P31" s="384"/>
      <c r="Q31" s="384"/>
      <c r="R31" s="384"/>
      <c r="S31" s="57"/>
      <c r="T31" s="136"/>
      <c r="U31" s="47"/>
      <c r="V31" s="46"/>
      <c r="W31" s="46"/>
      <c r="X31" s="46"/>
      <c r="Y31" s="47"/>
      <c r="Z31" s="75"/>
      <c r="AA31" s="76" t="str">
        <f t="shared" si="0"/>
        <v/>
      </c>
      <c r="AC31" s="2">
        <f t="shared" si="1"/>
        <v>0</v>
      </c>
    </row>
    <row r="32" ht="25.5" spans="1:29">
      <c r="A32" s="378">
        <v>28</v>
      </c>
      <c r="B32" s="385" t="s">
        <v>127</v>
      </c>
      <c r="C32" s="380" t="s">
        <v>92</v>
      </c>
      <c r="D32" s="382"/>
      <c r="E32" s="382"/>
      <c r="F32" s="382"/>
      <c r="G32" s="382"/>
      <c r="H32" s="382"/>
      <c r="I32" s="382"/>
      <c r="J32" s="382"/>
      <c r="K32" s="382"/>
      <c r="L32" s="382"/>
      <c r="M32" s="382"/>
      <c r="N32" s="382"/>
      <c r="O32" s="398"/>
      <c r="P32" s="382"/>
      <c r="Q32" s="382"/>
      <c r="R32" s="382"/>
      <c r="S32" s="57"/>
      <c r="T32" s="136"/>
      <c r="U32" s="47"/>
      <c r="V32" s="46"/>
      <c r="W32" s="46"/>
      <c r="X32" s="46"/>
      <c r="Y32" s="47"/>
      <c r="Z32" s="75"/>
      <c r="AA32" s="76" t="str">
        <f t="shared" si="0"/>
        <v/>
      </c>
      <c r="AC32" s="2">
        <f t="shared" si="1"/>
        <v>0</v>
      </c>
    </row>
    <row r="33" ht="51" spans="1:29">
      <c r="A33" s="378">
        <v>29</v>
      </c>
      <c r="B33" s="379" t="s">
        <v>128</v>
      </c>
      <c r="C33" s="380" t="s">
        <v>92</v>
      </c>
      <c r="D33" s="382"/>
      <c r="E33" s="382"/>
      <c r="F33" s="382"/>
      <c r="G33" s="382"/>
      <c r="H33" s="382"/>
      <c r="I33" s="382"/>
      <c r="J33" s="382"/>
      <c r="K33" s="382"/>
      <c r="L33" s="382"/>
      <c r="M33" s="382"/>
      <c r="N33" s="382"/>
      <c r="O33" s="382"/>
      <c r="P33" s="382"/>
      <c r="Q33" s="382"/>
      <c r="R33" s="384"/>
      <c r="S33" s="57"/>
      <c r="T33" s="136"/>
      <c r="U33" s="47"/>
      <c r="V33" s="46"/>
      <c r="W33" s="46"/>
      <c r="X33" s="46"/>
      <c r="Y33" s="47"/>
      <c r="Z33" s="75"/>
      <c r="AA33" s="76" t="str">
        <f t="shared" si="0"/>
        <v/>
      </c>
      <c r="AC33" s="2">
        <f t="shared" si="1"/>
        <v>0</v>
      </c>
    </row>
    <row r="34" ht="25.5" spans="1:29">
      <c r="A34" s="378">
        <v>30</v>
      </c>
      <c r="B34" s="379" t="s">
        <v>129</v>
      </c>
      <c r="C34" s="380" t="s">
        <v>87</v>
      </c>
      <c r="D34" s="383"/>
      <c r="E34" s="384"/>
      <c r="F34" s="384"/>
      <c r="G34" s="384"/>
      <c r="H34" s="384"/>
      <c r="I34" s="384"/>
      <c r="J34" s="384"/>
      <c r="K34" s="384"/>
      <c r="L34" s="384"/>
      <c r="M34" s="384"/>
      <c r="N34" s="384"/>
      <c r="O34" s="384"/>
      <c r="P34" s="384"/>
      <c r="Q34" s="384"/>
      <c r="R34" s="384"/>
      <c r="S34" s="57"/>
      <c r="T34" s="136"/>
      <c r="U34" s="47"/>
      <c r="V34" s="46"/>
      <c r="W34" s="46"/>
      <c r="X34" s="46"/>
      <c r="Y34" s="47"/>
      <c r="Z34" s="75"/>
      <c r="AA34" s="76" t="str">
        <f t="shared" si="0"/>
        <v/>
      </c>
      <c r="AC34" s="2">
        <f t="shared" si="1"/>
        <v>0</v>
      </c>
    </row>
    <row r="35" spans="1:29">
      <c r="A35" s="378">
        <v>31</v>
      </c>
      <c r="B35" s="379" t="s">
        <v>130</v>
      </c>
      <c r="C35" s="380" t="s">
        <v>92</v>
      </c>
      <c r="D35" s="383"/>
      <c r="E35" s="384"/>
      <c r="F35" s="384"/>
      <c r="G35" s="382"/>
      <c r="H35" s="382"/>
      <c r="I35" s="384"/>
      <c r="J35" s="384"/>
      <c r="K35" s="384"/>
      <c r="L35" s="384"/>
      <c r="M35" s="384"/>
      <c r="N35" s="384"/>
      <c r="O35" s="384"/>
      <c r="P35" s="384"/>
      <c r="Q35" s="384"/>
      <c r="R35" s="384"/>
      <c r="S35" s="57"/>
      <c r="T35" s="136"/>
      <c r="U35" s="47"/>
      <c r="V35" s="46"/>
      <c r="W35" s="46"/>
      <c r="X35" s="46"/>
      <c r="Y35" s="47"/>
      <c r="Z35" s="75"/>
      <c r="AA35" s="76" t="str">
        <f t="shared" si="0"/>
        <v/>
      </c>
      <c r="AC35" s="2">
        <f t="shared" si="1"/>
        <v>0</v>
      </c>
    </row>
    <row r="36" spans="1:29">
      <c r="A36" s="378">
        <v>32</v>
      </c>
      <c r="B36" s="379" t="s">
        <v>131</v>
      </c>
      <c r="C36" s="380" t="s">
        <v>92</v>
      </c>
      <c r="D36" s="382"/>
      <c r="E36" s="382"/>
      <c r="F36" s="382"/>
      <c r="G36" s="382"/>
      <c r="H36" s="382"/>
      <c r="I36" s="382"/>
      <c r="J36" s="382"/>
      <c r="K36" s="382"/>
      <c r="L36" s="382"/>
      <c r="M36" s="384"/>
      <c r="N36" s="384"/>
      <c r="O36" s="384"/>
      <c r="P36" s="382"/>
      <c r="Q36" s="382"/>
      <c r="R36" s="382"/>
      <c r="S36" s="57"/>
      <c r="T36" s="136"/>
      <c r="U36" s="47"/>
      <c r="V36" s="46"/>
      <c r="W36" s="46"/>
      <c r="X36" s="46"/>
      <c r="Y36" s="47"/>
      <c r="Z36" s="75"/>
      <c r="AA36" s="76" t="str">
        <f t="shared" si="0"/>
        <v/>
      </c>
      <c r="AC36" s="2">
        <f t="shared" si="1"/>
        <v>0</v>
      </c>
    </row>
    <row r="37" spans="1:29">
      <c r="A37" s="388"/>
      <c r="B37" s="389"/>
      <c r="C37" s="380"/>
      <c r="D37" s="390"/>
      <c r="E37" s="390"/>
      <c r="F37" s="390"/>
      <c r="G37" s="390"/>
      <c r="H37" s="390"/>
      <c r="I37" s="390"/>
      <c r="J37" s="390"/>
      <c r="K37" s="390"/>
      <c r="L37" s="390"/>
      <c r="M37" s="390"/>
      <c r="N37" s="390"/>
      <c r="O37" s="390"/>
      <c r="P37" s="390"/>
      <c r="Q37" s="390"/>
      <c r="R37" s="390"/>
      <c r="S37" s="57"/>
      <c r="T37" s="136"/>
      <c r="U37" s="47"/>
      <c r="V37" s="46"/>
      <c r="W37" s="46"/>
      <c r="X37" s="46"/>
      <c r="Y37" s="47"/>
      <c r="Z37" s="75"/>
      <c r="AA37" s="76" t="str">
        <f t="shared" si="0"/>
        <v/>
      </c>
      <c r="AC37" s="2">
        <f t="shared" si="1"/>
        <v>0</v>
      </c>
    </row>
    <row r="38" spans="1:29">
      <c r="A38" s="388"/>
      <c r="B38" s="379"/>
      <c r="C38" s="380"/>
      <c r="D38" s="387"/>
      <c r="E38" s="387"/>
      <c r="F38" s="387"/>
      <c r="G38" s="387"/>
      <c r="H38" s="387"/>
      <c r="I38" s="387"/>
      <c r="J38" s="387"/>
      <c r="K38" s="387"/>
      <c r="L38" s="387"/>
      <c r="M38" s="387"/>
      <c r="N38" s="387"/>
      <c r="O38" s="387"/>
      <c r="P38" s="387"/>
      <c r="Q38" s="387"/>
      <c r="R38" s="387"/>
      <c r="S38" s="59"/>
      <c r="T38" s="137"/>
      <c r="U38" s="47"/>
      <c r="V38" s="46"/>
      <c r="W38" s="46"/>
      <c r="X38" s="46"/>
      <c r="Y38" s="47"/>
      <c r="Z38" s="75"/>
      <c r="AA38" s="74" t="str">
        <f>IF(AC38&gt;0,AVERAGE(AA5:AA37),"")</f>
        <v/>
      </c>
      <c r="AC38" s="2">
        <f>SUM(AC5:AC37)</f>
        <v>0</v>
      </c>
    </row>
    <row r="39" spans="1:18">
      <c r="A39" s="391" t="s">
        <v>132</v>
      </c>
      <c r="B39" s="392"/>
      <c r="C39" s="393"/>
      <c r="D39" s="392"/>
      <c r="E39" s="392"/>
      <c r="F39" s="392"/>
      <c r="G39" s="392"/>
      <c r="H39" s="392"/>
      <c r="I39" s="392"/>
      <c r="J39" s="392"/>
      <c r="K39" s="392"/>
      <c r="L39" s="392"/>
      <c r="M39" s="392"/>
      <c r="N39" s="392"/>
      <c r="O39" s="392"/>
      <c r="P39" s="392"/>
      <c r="Q39" s="392"/>
      <c r="R39" s="392"/>
    </row>
    <row r="40" spans="1:18">
      <c r="A40" s="394"/>
      <c r="B40" s="395" t="s">
        <v>133</v>
      </c>
      <c r="C40" s="396"/>
      <c r="D40" s="395"/>
      <c r="E40" s="395"/>
      <c r="F40" s="395"/>
      <c r="G40" s="395"/>
      <c r="H40" s="395"/>
      <c r="I40" s="395"/>
      <c r="J40" s="395"/>
      <c r="K40" s="395"/>
      <c r="L40" s="395"/>
      <c r="M40" s="395"/>
      <c r="N40" s="395"/>
      <c r="O40" s="395"/>
      <c r="P40" s="395"/>
      <c r="Q40" s="395"/>
      <c r="R40" s="395"/>
    </row>
    <row r="41" spans="1:27">
      <c r="A41" s="391" t="s">
        <v>134</v>
      </c>
      <c r="B41" s="392"/>
      <c r="C41" s="393"/>
      <c r="D41" s="392"/>
      <c r="E41" s="392"/>
      <c r="F41" s="392"/>
      <c r="G41" s="392"/>
      <c r="H41" s="392"/>
      <c r="I41" s="392"/>
      <c r="J41" s="392"/>
      <c r="K41" s="392"/>
      <c r="L41" s="392"/>
      <c r="M41" s="392"/>
      <c r="N41" s="392"/>
      <c r="O41" s="392"/>
      <c r="P41" s="392"/>
      <c r="Q41" s="392"/>
      <c r="R41" s="392"/>
      <c r="Y41" s="69" t="s">
        <v>86</v>
      </c>
      <c r="AA41" s="77" t="str">
        <f>AA38</f>
        <v/>
      </c>
    </row>
    <row r="42" spans="1:1">
      <c r="A42" s="391" t="s">
        <v>135</v>
      </c>
    </row>
  </sheetData>
  <sheetProtection password="CF63" sheet="1" selectLockedCells="1" objects="1" scenarios="1"/>
  <sortState ref="B6:R37">
    <sortCondition ref="B6:B37"/>
  </sortState>
  <mergeCells count="1">
    <mergeCell ref="S5:S38"/>
  </mergeCells>
  <conditionalFormatting sqref="C5:C38">
    <cfRule type="containsText" dxfId="6" priority="1" operator="between" text="C">
      <formula>NOT(ISERROR(SEARCH("C",C5)))</formula>
    </cfRule>
    <cfRule type="containsText" dxfId="7" priority="2" operator="between" text="C">
      <formula>NOT(ISERROR(SEARCH("C",C5)))</formula>
    </cfRule>
    <cfRule type="containsText" dxfId="8" priority="3" operator="between" text="B">
      <formula>NOT(ISERROR(SEARCH("B",C5)))</formula>
    </cfRule>
    <cfRule type="containsText" dxfId="9" priority="4" operator="between" text="A">
      <formula>NOT(ISERROR(SEARCH("A",C5)))</formula>
    </cfRule>
  </conditionalFormatting>
  <dataValidations count="5">
    <dataValidation type="whole" operator="equal" allowBlank="1" showInputMessage="1" showErrorMessage="1" sqref="U5:U38">
      <formula1>0</formula1>
    </dataValidation>
    <dataValidation type="whole" operator="equal" allowBlank="1" showInputMessage="1" showErrorMessage="1" sqref="V5:V38">
      <formula1>1</formula1>
    </dataValidation>
    <dataValidation type="whole" operator="equal" allowBlank="1" showInputMessage="1" showErrorMessage="1" sqref="W5:W38">
      <formula1>2</formula1>
    </dataValidation>
    <dataValidation type="whole" operator="equal" allowBlank="1" showInputMessage="1" showErrorMessage="1" sqref="X5:X38">
      <formula1>3</formula1>
    </dataValidation>
    <dataValidation type="whole" operator="equal" allowBlank="1" showInputMessage="1" showErrorMessage="1" sqref="Y5:Y38">
      <formula1>4</formula1>
    </dataValidation>
  </dataValidation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C25"/>
  <sheetViews>
    <sheetView zoomScale="80" zoomScaleNormal="80" workbookViewId="0">
      <pane xSplit="2" ySplit="4" topLeftCell="T5" activePane="bottomRight" state="frozen"/>
      <selection/>
      <selection pane="topRight"/>
      <selection pane="bottomLeft"/>
      <selection pane="bottomRight" activeCell="Y16" sqref="Y16"/>
    </sheetView>
  </sheetViews>
  <sheetFormatPr defaultColWidth="8.85714285714286" defaultRowHeight="15"/>
  <cols>
    <col min="1" max="1" width="8.85714285714286" style="2"/>
    <col min="2" max="2" width="70.7142857142857" style="2" customWidth="1"/>
    <col min="3" max="17" width="8.85714285714286" style="2" customWidth="1"/>
    <col min="18" max="18" width="29.4285714285714" style="2" customWidth="1"/>
    <col min="19" max="19" width="14" style="2" customWidth="1"/>
    <col min="20" max="24" width="8.85714285714286" style="2"/>
    <col min="25" max="25" width="50.7142857142857" style="4" customWidth="1"/>
    <col min="26" max="26" width="15.2857142857143" style="2" customWidth="1"/>
    <col min="27" max="28" width="8.85714285714286" style="2"/>
    <col min="29" max="29" width="8.85714285714286" style="2" hidden="1" customWidth="1"/>
    <col min="30" max="16384" width="8.85714285714286" style="2"/>
  </cols>
  <sheetData>
    <row r="1" spans="1:1">
      <c r="A1" s="336" t="s">
        <v>22</v>
      </c>
    </row>
    <row r="2" s="1" customFormat="1" spans="1:25">
      <c r="A2" s="337"/>
      <c r="C2" s="10"/>
      <c r="D2" s="10"/>
      <c r="E2" s="10"/>
      <c r="F2" s="10"/>
      <c r="G2" s="10"/>
      <c r="H2" s="10"/>
      <c r="I2" s="10"/>
      <c r="J2" s="10"/>
      <c r="K2" s="10"/>
      <c r="L2" s="36" t="s">
        <v>23</v>
      </c>
      <c r="M2" s="10"/>
      <c r="N2" s="10"/>
      <c r="O2" s="10"/>
      <c r="P2" s="10"/>
      <c r="Q2" s="10"/>
      <c r="Y2" s="70"/>
    </row>
    <row r="3" ht="38.25" spans="1:26">
      <c r="A3" s="338"/>
      <c r="C3" s="13" t="s">
        <v>24</v>
      </c>
      <c r="D3" s="14"/>
      <c r="E3" s="15"/>
      <c r="F3" s="15"/>
      <c r="G3" s="15"/>
      <c r="H3" s="16"/>
      <c r="I3" s="37" t="s">
        <v>25</v>
      </c>
      <c r="J3" s="37" t="s">
        <v>26</v>
      </c>
      <c r="K3" s="37" t="s">
        <v>27</v>
      </c>
      <c r="L3" s="37" t="s">
        <v>28</v>
      </c>
      <c r="M3" s="37" t="s">
        <v>29</v>
      </c>
      <c r="N3" s="37" t="s">
        <v>30</v>
      </c>
      <c r="O3" s="37" t="s">
        <v>31</v>
      </c>
      <c r="P3" s="37" t="s">
        <v>32</v>
      </c>
      <c r="Q3" s="37" t="s">
        <v>33</v>
      </c>
      <c r="T3" s="39"/>
      <c r="U3" s="39"/>
      <c r="V3" s="40" t="s">
        <v>34</v>
      </c>
      <c r="W3" s="39"/>
      <c r="X3" s="39"/>
      <c r="Z3" s="48"/>
    </row>
    <row r="4" ht="84" customHeight="1" spans="1:26">
      <c r="A4" s="339" t="s">
        <v>136</v>
      </c>
      <c r="B4" s="340"/>
      <c r="C4" s="18" t="s">
        <v>36</v>
      </c>
      <c r="D4" s="18" t="s">
        <v>37</v>
      </c>
      <c r="E4" s="18" t="s">
        <v>38</v>
      </c>
      <c r="F4" s="18" t="s">
        <v>39</v>
      </c>
      <c r="G4" s="18" t="s">
        <v>40</v>
      </c>
      <c r="H4" s="18" t="s">
        <v>41</v>
      </c>
      <c r="I4" s="18" t="s">
        <v>42</v>
      </c>
      <c r="J4" s="18" t="s">
        <v>43</v>
      </c>
      <c r="K4" s="18" t="s">
        <v>44</v>
      </c>
      <c r="L4" s="18" t="s">
        <v>45</v>
      </c>
      <c r="M4" s="18" t="s">
        <v>46</v>
      </c>
      <c r="N4" s="18" t="s">
        <v>47</v>
      </c>
      <c r="O4" s="18" t="s">
        <v>48</v>
      </c>
      <c r="P4" s="18" t="s">
        <v>49</v>
      </c>
      <c r="Q4" s="18" t="s">
        <v>50</v>
      </c>
      <c r="R4" s="41" t="s">
        <v>137</v>
      </c>
      <c r="S4" s="106" t="s">
        <v>52</v>
      </c>
      <c r="T4" s="43">
        <f>'Audit Scoring'!A5</f>
        <v>0</v>
      </c>
      <c r="U4" s="43">
        <f>'Audit Scoring'!A6</f>
        <v>1</v>
      </c>
      <c r="V4" s="43">
        <f>'Audit Scoring'!A7</f>
        <v>2</v>
      </c>
      <c r="W4" s="43">
        <f>'Audit Scoring'!A8</f>
        <v>3</v>
      </c>
      <c r="X4" s="43">
        <f>'Audit Scoring'!A9</f>
        <v>4</v>
      </c>
      <c r="Y4" s="71" t="s">
        <v>53</v>
      </c>
      <c r="Z4" s="72" t="s">
        <v>54</v>
      </c>
    </row>
    <row r="5" ht="25.5" customHeight="1" spans="1:29">
      <c r="A5" s="341" t="s">
        <v>138</v>
      </c>
      <c r="B5" s="342" t="s">
        <v>139</v>
      </c>
      <c r="C5" s="343"/>
      <c r="D5" s="343"/>
      <c r="E5" s="343"/>
      <c r="F5" s="343"/>
      <c r="G5" s="343"/>
      <c r="H5" s="343"/>
      <c r="I5" s="343"/>
      <c r="J5" s="343"/>
      <c r="K5" s="343"/>
      <c r="L5" s="343"/>
      <c r="M5" s="343"/>
      <c r="N5" s="343"/>
      <c r="O5" s="343"/>
      <c r="P5" s="343"/>
      <c r="Q5" s="343"/>
      <c r="R5" s="44" t="s">
        <v>57</v>
      </c>
      <c r="S5" s="135"/>
      <c r="T5" s="46"/>
      <c r="U5" s="46"/>
      <c r="V5" s="46"/>
      <c r="W5" s="46"/>
      <c r="X5" s="46"/>
      <c r="Y5" s="73"/>
      <c r="Z5" s="74" t="str">
        <f>IF(AC5&gt;0,AVERAGE(Z6:Z8),"")</f>
        <v/>
      </c>
      <c r="AC5" s="2">
        <f>SUM(AC6:AC8)</f>
        <v>0</v>
      </c>
    </row>
    <row r="6" spans="1:29">
      <c r="A6" s="344" t="s">
        <v>64</v>
      </c>
      <c r="B6" s="345" t="s">
        <v>140</v>
      </c>
      <c r="C6" s="343"/>
      <c r="D6" s="343"/>
      <c r="E6" s="343"/>
      <c r="F6" s="343"/>
      <c r="G6" s="343"/>
      <c r="H6" s="343"/>
      <c r="I6" s="343"/>
      <c r="J6" s="343"/>
      <c r="K6" s="343"/>
      <c r="L6" s="343"/>
      <c r="M6" s="343"/>
      <c r="N6" s="343"/>
      <c r="O6" s="343"/>
      <c r="P6" s="343"/>
      <c r="Q6" s="343"/>
      <c r="R6" s="44"/>
      <c r="S6" s="136"/>
      <c r="T6" s="47"/>
      <c r="U6" s="47"/>
      <c r="V6" s="47"/>
      <c r="W6" s="47"/>
      <c r="X6" s="47"/>
      <c r="Y6" s="75"/>
      <c r="Z6" s="76" t="str">
        <f>IF(AC6&gt;0,SUM(T6:X6),"")</f>
        <v/>
      </c>
      <c r="AC6" s="2">
        <f>COUNT(T6:X6)</f>
        <v>0</v>
      </c>
    </row>
    <row r="7" ht="41.25" customHeight="1" spans="1:29">
      <c r="A7" s="346" t="s">
        <v>66</v>
      </c>
      <c r="B7" s="347" t="s">
        <v>141</v>
      </c>
      <c r="C7" s="343"/>
      <c r="D7" s="343"/>
      <c r="E7" s="343"/>
      <c r="F7" s="343"/>
      <c r="G7" s="343"/>
      <c r="H7" s="343"/>
      <c r="I7" s="343"/>
      <c r="J7" s="343"/>
      <c r="K7" s="343"/>
      <c r="L7" s="343"/>
      <c r="M7" s="343"/>
      <c r="N7" s="343"/>
      <c r="O7" s="343"/>
      <c r="P7" s="343"/>
      <c r="Q7" s="348"/>
      <c r="R7" s="44"/>
      <c r="S7" s="136"/>
      <c r="T7" s="47"/>
      <c r="U7" s="47"/>
      <c r="V7" s="47"/>
      <c r="W7" s="47"/>
      <c r="X7" s="47"/>
      <c r="Y7" s="75"/>
      <c r="Z7" s="76" t="str">
        <f>IF(AC7&gt;0,SUM(T7:X7),"")</f>
        <v/>
      </c>
      <c r="AC7" s="2">
        <f t="shared" ref="AC7:AC9" si="0">COUNT(T7:X7)</f>
        <v>0</v>
      </c>
    </row>
    <row r="8" spans="1:29">
      <c r="A8" s="346" t="s">
        <v>68</v>
      </c>
      <c r="B8" s="347" t="s">
        <v>142</v>
      </c>
      <c r="C8" s="348"/>
      <c r="D8" s="348"/>
      <c r="E8" s="348"/>
      <c r="F8" s="348"/>
      <c r="G8" s="348"/>
      <c r="H8" s="348"/>
      <c r="I8" s="348"/>
      <c r="J8" s="348"/>
      <c r="K8" s="348"/>
      <c r="L8" s="348"/>
      <c r="M8" s="348"/>
      <c r="N8" s="348"/>
      <c r="O8" s="348"/>
      <c r="P8" s="348"/>
      <c r="Q8" s="343"/>
      <c r="R8" s="44"/>
      <c r="S8" s="136"/>
      <c r="T8" s="47"/>
      <c r="U8" s="47"/>
      <c r="V8" s="47"/>
      <c r="W8" s="47"/>
      <c r="X8" s="47"/>
      <c r="Y8" s="75"/>
      <c r="Z8" s="76" t="str">
        <f>IF(AC8&gt;0,SUM(T8:X8),"")</f>
        <v/>
      </c>
      <c r="AC8" s="2">
        <f t="shared" si="0"/>
        <v>0</v>
      </c>
    </row>
    <row r="9" ht="25.5" spans="1:29">
      <c r="A9" s="341" t="s">
        <v>143</v>
      </c>
      <c r="B9" s="342" t="s">
        <v>144</v>
      </c>
      <c r="C9" s="343"/>
      <c r="D9" s="343"/>
      <c r="E9" s="343"/>
      <c r="F9" s="343"/>
      <c r="G9" s="343"/>
      <c r="H9" s="343"/>
      <c r="I9" s="343"/>
      <c r="J9" s="343"/>
      <c r="K9" s="343"/>
      <c r="L9" s="343"/>
      <c r="M9" s="343"/>
      <c r="N9" s="343"/>
      <c r="O9" s="343"/>
      <c r="P9" s="343"/>
      <c r="Q9" s="343"/>
      <c r="R9" s="49" t="s">
        <v>60</v>
      </c>
      <c r="S9" s="137"/>
      <c r="T9" s="47"/>
      <c r="U9" s="47"/>
      <c r="V9" s="47"/>
      <c r="W9" s="47"/>
      <c r="X9" s="47"/>
      <c r="Y9" s="75"/>
      <c r="Z9" s="74" t="str">
        <f>IF(AC9&gt;0,SUM(T9:X9),"")</f>
        <v/>
      </c>
      <c r="AC9" s="2">
        <f t="shared" si="0"/>
        <v>0</v>
      </c>
    </row>
    <row r="10" ht="30" customHeight="1" spans="1:29">
      <c r="A10" s="341" t="s">
        <v>145</v>
      </c>
      <c r="B10" s="342" t="s">
        <v>146</v>
      </c>
      <c r="C10" s="343"/>
      <c r="D10" s="343"/>
      <c r="E10" s="343"/>
      <c r="F10" s="343"/>
      <c r="G10" s="343"/>
      <c r="H10" s="343"/>
      <c r="I10" s="343"/>
      <c r="J10" s="343"/>
      <c r="K10" s="343"/>
      <c r="L10" s="343"/>
      <c r="M10" s="343"/>
      <c r="N10" s="343"/>
      <c r="O10" s="343"/>
      <c r="P10" s="343"/>
      <c r="Q10" s="343"/>
      <c r="R10" s="54" t="s">
        <v>147</v>
      </c>
      <c r="S10" s="364"/>
      <c r="T10" s="46"/>
      <c r="U10" s="46"/>
      <c r="V10" s="46"/>
      <c r="W10" s="46"/>
      <c r="X10" s="46"/>
      <c r="Y10" s="73"/>
      <c r="Z10" s="74" t="str">
        <f>IF(AC10&gt;0,AVERAGE(Z11:Z13),"")</f>
        <v/>
      </c>
      <c r="AC10" s="2">
        <f>SUM(AC11:AC13)</f>
        <v>0</v>
      </c>
    </row>
    <row r="11" ht="41.25" customHeight="1" spans="1:29">
      <c r="A11" s="344" t="s">
        <v>64</v>
      </c>
      <c r="B11" s="345" t="s">
        <v>148</v>
      </c>
      <c r="C11" s="343"/>
      <c r="D11" s="343"/>
      <c r="E11" s="343"/>
      <c r="F11" s="343"/>
      <c r="G11" s="343"/>
      <c r="H11" s="343"/>
      <c r="I11" s="343"/>
      <c r="J11" s="343"/>
      <c r="K11" s="343"/>
      <c r="L11" s="343"/>
      <c r="M11" s="343"/>
      <c r="N11" s="343"/>
      <c r="O11" s="343"/>
      <c r="P11" s="343"/>
      <c r="Q11" s="348"/>
      <c r="R11" s="67"/>
      <c r="S11" s="364"/>
      <c r="T11" s="47"/>
      <c r="U11" s="47"/>
      <c r="V11" s="47"/>
      <c r="W11" s="47"/>
      <c r="X11" s="47"/>
      <c r="Y11" s="75"/>
      <c r="Z11" s="76" t="str">
        <f>IF(AC11&gt;0,SUM(T11:X11),"")</f>
        <v/>
      </c>
      <c r="AC11" s="2">
        <f t="shared" ref="AC11:AC12" si="1">COUNT(T11:X11)</f>
        <v>0</v>
      </c>
    </row>
    <row r="12" ht="150" spans="1:29">
      <c r="A12" s="349" t="s">
        <v>66</v>
      </c>
      <c r="B12" s="350" t="s">
        <v>149</v>
      </c>
      <c r="C12" s="343"/>
      <c r="D12" s="343"/>
      <c r="E12" s="343"/>
      <c r="F12" s="343"/>
      <c r="G12" s="343"/>
      <c r="H12" s="343"/>
      <c r="I12" s="348"/>
      <c r="J12" s="348"/>
      <c r="K12" s="348"/>
      <c r="L12" s="363" t="s">
        <v>150</v>
      </c>
      <c r="M12" s="363" t="s">
        <v>150</v>
      </c>
      <c r="N12" s="363" t="s">
        <v>150</v>
      </c>
      <c r="O12" s="343"/>
      <c r="P12" s="343"/>
      <c r="Q12" s="343"/>
      <c r="R12" s="44" t="s">
        <v>151</v>
      </c>
      <c r="S12" s="44" t="s">
        <v>152</v>
      </c>
      <c r="T12" s="47"/>
      <c r="U12" s="47"/>
      <c r="V12" s="47"/>
      <c r="W12" s="47"/>
      <c r="X12" s="47"/>
      <c r="Y12" s="75"/>
      <c r="Z12" s="76" t="str">
        <f>IF(AC12&gt;0,SUM(T12:X12),"")</f>
        <v/>
      </c>
      <c r="AC12" s="2">
        <f t="shared" si="1"/>
        <v>0</v>
      </c>
    </row>
    <row r="13" spans="1:29">
      <c r="A13" s="344" t="s">
        <v>68</v>
      </c>
      <c r="B13" s="345" t="s">
        <v>153</v>
      </c>
      <c r="C13" s="343"/>
      <c r="D13" s="343"/>
      <c r="E13" s="343"/>
      <c r="F13" s="343"/>
      <c r="G13" s="343"/>
      <c r="H13" s="343"/>
      <c r="I13" s="343"/>
      <c r="J13" s="343"/>
      <c r="K13" s="343"/>
      <c r="L13" s="343"/>
      <c r="M13" s="343"/>
      <c r="N13" s="343"/>
      <c r="O13" s="343"/>
      <c r="P13" s="343"/>
      <c r="Q13" s="348"/>
      <c r="R13" s="44" t="s">
        <v>154</v>
      </c>
      <c r="S13" s="135"/>
      <c r="T13" s="46"/>
      <c r="U13" s="46"/>
      <c r="V13" s="46"/>
      <c r="W13" s="46"/>
      <c r="X13" s="46"/>
      <c r="Y13" s="73"/>
      <c r="Z13" s="74" t="str">
        <f>IF(AC13&gt;0,AVERAGE(Z14:Z16),"")</f>
        <v/>
      </c>
      <c r="AC13" s="2">
        <f>SUM(AC14:AC16)</f>
        <v>0</v>
      </c>
    </row>
    <row r="14" spans="1:29">
      <c r="A14" s="351" t="s">
        <v>155</v>
      </c>
      <c r="B14" s="352" t="s">
        <v>156</v>
      </c>
      <c r="C14" s="343"/>
      <c r="D14" s="343"/>
      <c r="E14" s="343"/>
      <c r="F14" s="343"/>
      <c r="G14" s="343"/>
      <c r="H14" s="343"/>
      <c r="I14" s="343"/>
      <c r="J14" s="343"/>
      <c r="K14" s="343"/>
      <c r="L14" s="343"/>
      <c r="M14" s="343"/>
      <c r="N14" s="343"/>
      <c r="O14" s="343"/>
      <c r="P14" s="343"/>
      <c r="Q14" s="348"/>
      <c r="R14" s="44"/>
      <c r="S14" s="137"/>
      <c r="T14" s="47"/>
      <c r="U14" s="47"/>
      <c r="V14" s="47"/>
      <c r="W14" s="47"/>
      <c r="X14" s="47"/>
      <c r="Y14" s="75"/>
      <c r="Z14" s="76" t="str">
        <f>IF(AC14&gt;0,SUM(T14:X14),"")</f>
        <v/>
      </c>
      <c r="AC14" s="2">
        <f t="shared" ref="AC14:AC16" si="2">COUNT(T14:X14)</f>
        <v>0</v>
      </c>
    </row>
    <row r="15" ht="30" spans="1:29">
      <c r="A15" s="351" t="s">
        <v>157</v>
      </c>
      <c r="B15" s="352" t="s">
        <v>158</v>
      </c>
      <c r="C15" s="343"/>
      <c r="D15" s="343"/>
      <c r="E15" s="343"/>
      <c r="F15" s="343"/>
      <c r="G15" s="343"/>
      <c r="H15" s="343"/>
      <c r="I15" s="343"/>
      <c r="J15" s="343"/>
      <c r="K15" s="343"/>
      <c r="L15" s="343"/>
      <c r="M15" s="343"/>
      <c r="N15" s="343"/>
      <c r="O15" s="343"/>
      <c r="P15" s="343"/>
      <c r="Q15" s="348"/>
      <c r="R15" s="44"/>
      <c r="S15" s="44" t="s">
        <v>159</v>
      </c>
      <c r="T15" s="47"/>
      <c r="U15" s="47"/>
      <c r="V15" s="47"/>
      <c r="W15" s="47"/>
      <c r="X15" s="47"/>
      <c r="Y15" s="75"/>
      <c r="Z15" s="76" t="str">
        <f>IF(AC15&gt;0,SUM(T15:X15),"")</f>
        <v/>
      </c>
      <c r="AC15" s="2">
        <f t="shared" si="2"/>
        <v>0</v>
      </c>
    </row>
    <row r="16" ht="96" spans="1:29">
      <c r="A16" s="353" t="s">
        <v>160</v>
      </c>
      <c r="B16" s="347" t="s">
        <v>161</v>
      </c>
      <c r="C16" s="348"/>
      <c r="D16" s="348"/>
      <c r="E16" s="348"/>
      <c r="F16" s="348"/>
      <c r="G16" s="348"/>
      <c r="H16" s="348"/>
      <c r="I16" s="348"/>
      <c r="J16" s="348"/>
      <c r="K16" s="348"/>
      <c r="L16" s="348"/>
      <c r="M16" s="343"/>
      <c r="N16" s="363" t="s">
        <v>162</v>
      </c>
      <c r="O16" s="348"/>
      <c r="P16" s="348"/>
      <c r="Q16" s="348"/>
      <c r="R16" s="62" t="s">
        <v>163</v>
      </c>
      <c r="S16" s="364"/>
      <c r="T16" s="47"/>
      <c r="U16" s="47"/>
      <c r="V16" s="47"/>
      <c r="W16" s="47"/>
      <c r="X16" s="47"/>
      <c r="Y16" s="75"/>
      <c r="Z16" s="76" t="str">
        <f>IF(AC16&gt;0,SUM(T16:X16),"")</f>
        <v/>
      </c>
      <c r="AC16" s="2">
        <f t="shared" si="2"/>
        <v>0</v>
      </c>
    </row>
    <row r="17" spans="1:2">
      <c r="A17" s="354" t="s">
        <v>164</v>
      </c>
      <c r="B17" s="355"/>
    </row>
    <row r="18" spans="1:2">
      <c r="A18" s="356"/>
      <c r="B18" s="357" t="s">
        <v>133</v>
      </c>
    </row>
    <row r="19" spans="1:26">
      <c r="A19" s="358" t="s">
        <v>165</v>
      </c>
      <c r="B19" s="359" t="s">
        <v>166</v>
      </c>
      <c r="X19" s="69" t="s">
        <v>86</v>
      </c>
      <c r="Z19" s="77" t="e">
        <f>AVERAGE(Z5,Z10,Z9)</f>
        <v>#DIV/0!</v>
      </c>
    </row>
    <row r="20" spans="1:2">
      <c r="A20" s="360"/>
      <c r="B20" s="360"/>
    </row>
    <row r="21" spans="1:2">
      <c r="A21" s="360"/>
      <c r="B21" s="360"/>
    </row>
    <row r="22" spans="1:2">
      <c r="A22" s="361"/>
      <c r="B22" s="362"/>
    </row>
    <row r="23" spans="1:2">
      <c r="A23" s="361"/>
      <c r="B23" s="362"/>
    </row>
    <row r="24" spans="1:2">
      <c r="A24" s="361"/>
      <c r="B24" s="362"/>
    </row>
    <row r="25" spans="1:2">
      <c r="A25" s="361"/>
      <c r="B25" s="362"/>
    </row>
  </sheetData>
  <sheetProtection password="CF63" sheet="1" selectLockedCells="1" objects="1" scenarios="1"/>
  <mergeCells count="4">
    <mergeCell ref="R5:R8"/>
    <mergeCell ref="R10:R11"/>
    <mergeCell ref="R13:R15"/>
    <mergeCell ref="S10:S11"/>
  </mergeCells>
  <dataValidations count="5">
    <dataValidation type="whole" operator="equal" allowBlank="1" showInputMessage="1" showErrorMessage="1" sqref="T5:T16">
      <formula1>0</formula1>
    </dataValidation>
    <dataValidation type="whole" operator="equal" allowBlank="1" showInputMessage="1" showErrorMessage="1" sqref="U5:U16">
      <formula1>1</formula1>
    </dataValidation>
    <dataValidation type="whole" operator="equal" allowBlank="1" showInputMessage="1" showErrorMessage="1" sqref="V5:V16">
      <formula1>2</formula1>
    </dataValidation>
    <dataValidation type="whole" operator="equal" allowBlank="1" showInputMessage="1" showErrorMessage="1" sqref="W5:W16">
      <formula1>3</formula1>
    </dataValidation>
    <dataValidation type="whole" operator="equal" allowBlank="1" showInputMessage="1" showErrorMessage="1" sqref="X5:X16">
      <formula1>4</formula1>
    </dataValidation>
  </dataValidations>
  <pageMargins left="0.7" right="0.7" top="0.75" bottom="0.75" header="0.3" footer="0.3"/>
  <pageSetup paperSize="1" orientation="portrait" horizontalDpi="300" verticalDpi="3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C57"/>
  <sheetViews>
    <sheetView zoomScale="80" zoomScaleNormal="80" workbookViewId="0">
      <pane xSplit="2" ySplit="4" topLeftCell="U6" activePane="bottomRight" state="frozen"/>
      <selection/>
      <selection pane="topRight"/>
      <selection pane="bottomLeft"/>
      <selection pane="bottomRight" activeCell="U6" sqref="U6"/>
    </sheetView>
  </sheetViews>
  <sheetFormatPr defaultColWidth="8.85714285714286" defaultRowHeight="15"/>
  <cols>
    <col min="1" max="1" width="8.85714285714286" style="3"/>
    <col min="2" max="2" width="70.7142857142857" style="3" customWidth="1"/>
    <col min="3" max="17" width="8.85714285714286" style="2" customWidth="1"/>
    <col min="18" max="18" width="27.8571428571429" style="2" customWidth="1"/>
    <col min="19" max="19" width="16.4285714285714" style="2" customWidth="1"/>
    <col min="20" max="24" width="8.85714285714286" style="2"/>
    <col min="25" max="25" width="50.7142857142857" style="4" customWidth="1"/>
    <col min="26" max="26" width="13.5714285714286" style="2" customWidth="1"/>
    <col min="27" max="28" width="8.85714285714286" style="2"/>
    <col min="29" max="29" width="8.85714285714286" style="2" hidden="1" customWidth="1"/>
    <col min="30" max="16384" width="8.85714285714286" style="2"/>
  </cols>
  <sheetData>
    <row r="1" spans="1:2">
      <c r="A1" s="296" t="s">
        <v>22</v>
      </c>
      <c r="B1" s="297"/>
    </row>
    <row r="2" s="1" customFormat="1" spans="1:25">
      <c r="A2" s="298"/>
      <c r="B2" s="299"/>
      <c r="C2" s="10"/>
      <c r="D2" s="10"/>
      <c r="E2" s="10"/>
      <c r="F2" s="10"/>
      <c r="G2" s="10"/>
      <c r="H2" s="10"/>
      <c r="I2" s="10"/>
      <c r="J2" s="10"/>
      <c r="K2" s="10"/>
      <c r="L2" s="36" t="s">
        <v>23</v>
      </c>
      <c r="M2" s="10"/>
      <c r="N2" s="10"/>
      <c r="O2" s="10"/>
      <c r="P2" s="10"/>
      <c r="Q2" s="10"/>
      <c r="Y2" s="70"/>
    </row>
    <row r="3" ht="38.25" spans="1:26">
      <c r="A3" s="300"/>
      <c r="B3" s="300"/>
      <c r="C3" s="13" t="s">
        <v>24</v>
      </c>
      <c r="D3" s="14"/>
      <c r="E3" s="15"/>
      <c r="F3" s="15"/>
      <c r="G3" s="15"/>
      <c r="H3" s="16"/>
      <c r="I3" s="37" t="s">
        <v>25</v>
      </c>
      <c r="J3" s="37" t="s">
        <v>26</v>
      </c>
      <c r="K3" s="37" t="s">
        <v>27</v>
      </c>
      <c r="L3" s="37" t="s">
        <v>28</v>
      </c>
      <c r="M3" s="37" t="s">
        <v>29</v>
      </c>
      <c r="N3" s="37" t="s">
        <v>30</v>
      </c>
      <c r="O3" s="37" t="s">
        <v>31</v>
      </c>
      <c r="P3" s="37" t="s">
        <v>32</v>
      </c>
      <c r="Q3" s="37" t="s">
        <v>33</v>
      </c>
      <c r="T3" s="39"/>
      <c r="U3" s="39"/>
      <c r="V3" s="40" t="s">
        <v>34</v>
      </c>
      <c r="W3" s="39"/>
      <c r="X3" s="39"/>
      <c r="Z3" s="48"/>
    </row>
    <row r="4" ht="92.25" customHeight="1" spans="1:26">
      <c r="A4" s="301" t="s">
        <v>167</v>
      </c>
      <c r="B4" s="300"/>
      <c r="C4" s="18" t="s">
        <v>36</v>
      </c>
      <c r="D4" s="18" t="s">
        <v>37</v>
      </c>
      <c r="E4" s="18" t="s">
        <v>38</v>
      </c>
      <c r="F4" s="18" t="s">
        <v>39</v>
      </c>
      <c r="G4" s="18" t="s">
        <v>40</v>
      </c>
      <c r="H4" s="18" t="s">
        <v>41</v>
      </c>
      <c r="I4" s="18" t="s">
        <v>42</v>
      </c>
      <c r="J4" s="18" t="s">
        <v>43</v>
      </c>
      <c r="K4" s="18" t="s">
        <v>44</v>
      </c>
      <c r="L4" s="18" t="s">
        <v>45</v>
      </c>
      <c r="M4" s="18" t="s">
        <v>46</v>
      </c>
      <c r="N4" s="18" t="s">
        <v>47</v>
      </c>
      <c r="O4" s="18" t="s">
        <v>48</v>
      </c>
      <c r="P4" s="18" t="s">
        <v>49</v>
      </c>
      <c r="Q4" s="18" t="s">
        <v>50</v>
      </c>
      <c r="R4" s="41" t="s">
        <v>51</v>
      </c>
      <c r="S4" s="106" t="s">
        <v>52</v>
      </c>
      <c r="T4" s="43">
        <f>'B. P&amp;S 1. sustainability'!T4</f>
        <v>0</v>
      </c>
      <c r="U4" s="43">
        <f>'B. P&amp;S 1. sustainability'!U4</f>
        <v>1</v>
      </c>
      <c r="V4" s="43">
        <f>'B. P&amp;S 1. sustainability'!V4</f>
        <v>2</v>
      </c>
      <c r="W4" s="43">
        <f>'B. P&amp;S 1. sustainability'!W4</f>
        <v>3</v>
      </c>
      <c r="X4" s="43">
        <f>'B. P&amp;S 1. sustainability'!X4</f>
        <v>4</v>
      </c>
      <c r="Y4" s="71" t="s">
        <v>53</v>
      </c>
      <c r="Z4" s="72" t="s">
        <v>54</v>
      </c>
    </row>
    <row r="5" ht="38.25" spans="1:29">
      <c r="A5" s="302" t="s">
        <v>168</v>
      </c>
      <c r="B5" s="303" t="s">
        <v>169</v>
      </c>
      <c r="C5" s="304"/>
      <c r="D5" s="304"/>
      <c r="E5" s="304"/>
      <c r="F5" s="304"/>
      <c r="G5" s="304"/>
      <c r="H5" s="304"/>
      <c r="I5" s="304"/>
      <c r="J5" s="304"/>
      <c r="K5" s="304"/>
      <c r="L5" s="304"/>
      <c r="M5" s="304"/>
      <c r="N5" s="304"/>
      <c r="O5" s="304"/>
      <c r="P5" s="304"/>
      <c r="Q5" s="304"/>
      <c r="R5" s="44" t="s">
        <v>57</v>
      </c>
      <c r="S5" s="135"/>
      <c r="T5" s="46"/>
      <c r="U5" s="46"/>
      <c r="V5" s="46"/>
      <c r="W5" s="46"/>
      <c r="X5" s="46"/>
      <c r="Y5" s="73"/>
      <c r="Z5" s="74" t="str">
        <f>IF(AC5&gt;0,AVERAGE(Z6:Z8),"")</f>
        <v/>
      </c>
      <c r="AC5" s="2">
        <f>SUM(AC6:AC8)</f>
        <v>0</v>
      </c>
    </row>
    <row r="6" spans="1:29">
      <c r="A6" s="305" t="s">
        <v>64</v>
      </c>
      <c r="B6" s="306" t="s">
        <v>140</v>
      </c>
      <c r="C6" s="304"/>
      <c r="D6" s="304"/>
      <c r="E6" s="304"/>
      <c r="F6" s="304"/>
      <c r="G6" s="304"/>
      <c r="H6" s="304"/>
      <c r="I6" s="304"/>
      <c r="J6" s="304"/>
      <c r="K6" s="304"/>
      <c r="L6" s="304"/>
      <c r="M6" s="304"/>
      <c r="N6" s="304"/>
      <c r="O6" s="304"/>
      <c r="P6" s="304"/>
      <c r="Q6" s="304"/>
      <c r="R6" s="44"/>
      <c r="S6" s="136"/>
      <c r="T6" s="331"/>
      <c r="U6" s="47"/>
      <c r="V6" s="47"/>
      <c r="W6" s="47"/>
      <c r="X6" s="47"/>
      <c r="Y6" s="75"/>
      <c r="Z6" s="76" t="str">
        <f>IF(AC6&gt;0,SUM(T6:X6),"")</f>
        <v/>
      </c>
      <c r="AC6" s="2">
        <f>COUNT(T6:X6)</f>
        <v>0</v>
      </c>
    </row>
    <row r="7" spans="1:29">
      <c r="A7" s="307" t="s">
        <v>66</v>
      </c>
      <c r="B7" s="308" t="s">
        <v>141</v>
      </c>
      <c r="C7" s="304"/>
      <c r="D7" s="304"/>
      <c r="E7" s="304"/>
      <c r="F7" s="304"/>
      <c r="G7" s="304"/>
      <c r="H7" s="304"/>
      <c r="I7" s="304"/>
      <c r="J7" s="304"/>
      <c r="K7" s="304"/>
      <c r="L7" s="304"/>
      <c r="M7" s="304"/>
      <c r="N7" s="304"/>
      <c r="O7" s="304"/>
      <c r="P7" s="304"/>
      <c r="Q7" s="309"/>
      <c r="R7" s="44"/>
      <c r="S7" s="136"/>
      <c r="T7" s="331"/>
      <c r="U7" s="47"/>
      <c r="V7" s="47"/>
      <c r="W7" s="47"/>
      <c r="X7" s="47"/>
      <c r="Y7" s="75"/>
      <c r="Z7" s="76" t="str">
        <f>IF(AC7&gt;0,SUM(T7:X7),"")</f>
        <v/>
      </c>
      <c r="AC7" s="2">
        <f t="shared" ref="AC7:AC9" si="0">COUNT(T7:X7)</f>
        <v>0</v>
      </c>
    </row>
    <row r="8" spans="1:29">
      <c r="A8" s="307" t="s">
        <v>68</v>
      </c>
      <c r="B8" s="308" t="s">
        <v>142</v>
      </c>
      <c r="C8" s="309"/>
      <c r="D8" s="309"/>
      <c r="E8" s="309"/>
      <c r="F8" s="309"/>
      <c r="G8" s="309"/>
      <c r="H8" s="309"/>
      <c r="I8" s="309"/>
      <c r="J8" s="309"/>
      <c r="K8" s="309"/>
      <c r="L8" s="309"/>
      <c r="M8" s="309"/>
      <c r="N8" s="309"/>
      <c r="O8" s="309"/>
      <c r="P8" s="309"/>
      <c r="Q8" s="304"/>
      <c r="R8" s="44"/>
      <c r="S8" s="136"/>
      <c r="T8" s="331"/>
      <c r="U8" s="47"/>
      <c r="V8" s="47"/>
      <c r="W8" s="47"/>
      <c r="X8" s="47"/>
      <c r="Y8" s="75"/>
      <c r="Z8" s="76" t="str">
        <f>IF(AC8&gt;0,SUM(T8:X8),"")</f>
        <v/>
      </c>
      <c r="AC8" s="2">
        <f t="shared" si="0"/>
        <v>0</v>
      </c>
    </row>
    <row r="9" ht="38.25" spans="1:29">
      <c r="A9" s="302" t="s">
        <v>170</v>
      </c>
      <c r="B9" s="303" t="s">
        <v>171</v>
      </c>
      <c r="C9" s="304"/>
      <c r="D9" s="304"/>
      <c r="E9" s="304"/>
      <c r="F9" s="304"/>
      <c r="G9" s="304"/>
      <c r="H9" s="304"/>
      <c r="I9" s="304"/>
      <c r="J9" s="304"/>
      <c r="K9" s="304"/>
      <c r="L9" s="304"/>
      <c r="M9" s="304"/>
      <c r="N9" s="304"/>
      <c r="O9" s="304"/>
      <c r="P9" s="304"/>
      <c r="Q9" s="304"/>
      <c r="R9" s="262" t="s">
        <v>60</v>
      </c>
      <c r="S9" s="136"/>
      <c r="T9" s="331"/>
      <c r="U9" s="47"/>
      <c r="V9" s="47"/>
      <c r="W9" s="47"/>
      <c r="X9" s="47"/>
      <c r="Y9" s="75"/>
      <c r="Z9" s="74" t="str">
        <f>IF(AC9&gt;0,SUM(T9:X9),"")</f>
        <v/>
      </c>
      <c r="AC9" s="2">
        <f t="shared" si="0"/>
        <v>0</v>
      </c>
    </row>
    <row r="10" ht="25.5" customHeight="1" spans="1:29">
      <c r="A10" s="302" t="s">
        <v>172</v>
      </c>
      <c r="B10" s="303" t="s">
        <v>173</v>
      </c>
      <c r="C10" s="304"/>
      <c r="D10" s="304"/>
      <c r="E10" s="304"/>
      <c r="F10" s="304"/>
      <c r="G10" s="304"/>
      <c r="H10" s="304"/>
      <c r="I10" s="304"/>
      <c r="J10" s="304"/>
      <c r="K10" s="304"/>
      <c r="L10" s="304"/>
      <c r="M10" s="304"/>
      <c r="N10" s="304"/>
      <c r="O10" s="304"/>
      <c r="P10" s="304"/>
      <c r="Q10" s="304"/>
      <c r="R10" s="54" t="s">
        <v>174</v>
      </c>
      <c r="S10" s="136"/>
      <c r="T10" s="46"/>
      <c r="U10" s="46"/>
      <c r="V10" s="46"/>
      <c r="W10" s="46"/>
      <c r="X10" s="46"/>
      <c r="Y10" s="73"/>
      <c r="Z10" s="74" t="str">
        <f>IF(AC10&gt;0,AVERAGE(Z11:Z16,Z22),"")</f>
        <v/>
      </c>
      <c r="AC10" s="2">
        <f>SUM(AC11:AC16,G22)</f>
        <v>0</v>
      </c>
    </row>
    <row r="11" ht="25.5" spans="1:29">
      <c r="A11" s="305" t="s">
        <v>64</v>
      </c>
      <c r="B11" s="306" t="s">
        <v>175</v>
      </c>
      <c r="C11" s="304"/>
      <c r="D11" s="304"/>
      <c r="E11" s="304"/>
      <c r="F11" s="304"/>
      <c r="G11" s="304"/>
      <c r="H11" s="304"/>
      <c r="I11" s="304"/>
      <c r="J11" s="304"/>
      <c r="K11" s="304"/>
      <c r="L11" s="304"/>
      <c r="M11" s="304"/>
      <c r="N11" s="304"/>
      <c r="O11" s="304"/>
      <c r="P11" s="304"/>
      <c r="Q11" s="304"/>
      <c r="R11" s="56"/>
      <c r="S11" s="136"/>
      <c r="T11" s="331"/>
      <c r="U11" s="47"/>
      <c r="V11" s="47"/>
      <c r="W11" s="47"/>
      <c r="X11" s="47"/>
      <c r="Y11" s="75"/>
      <c r="Z11" s="76" t="str">
        <f>IF(AC11&gt;0,SUM(T11:X11),"")</f>
        <v/>
      </c>
      <c r="AC11" s="2">
        <f t="shared" ref="AC11:AC15" si="1">COUNT(T11:X11)</f>
        <v>0</v>
      </c>
    </row>
    <row r="12" ht="25.5" spans="1:29">
      <c r="A12" s="305" t="s">
        <v>66</v>
      </c>
      <c r="B12" s="306" t="s">
        <v>176</v>
      </c>
      <c r="C12" s="304"/>
      <c r="D12" s="304"/>
      <c r="E12" s="304"/>
      <c r="F12" s="304"/>
      <c r="G12" s="304"/>
      <c r="H12" s="304"/>
      <c r="I12" s="304"/>
      <c r="J12" s="304"/>
      <c r="K12" s="304"/>
      <c r="L12" s="304"/>
      <c r="M12" s="304"/>
      <c r="N12" s="304"/>
      <c r="O12" s="304"/>
      <c r="P12" s="304"/>
      <c r="Q12" s="304"/>
      <c r="R12" s="56"/>
      <c r="S12" s="136"/>
      <c r="T12" s="331"/>
      <c r="U12" s="47"/>
      <c r="V12" s="47"/>
      <c r="W12" s="47"/>
      <c r="X12" s="47"/>
      <c r="Y12" s="75"/>
      <c r="Z12" s="76" t="str">
        <f>IF(AC12&gt;0,SUM(T12:X12),"")</f>
        <v/>
      </c>
      <c r="AC12" s="2">
        <f t="shared" si="1"/>
        <v>0</v>
      </c>
    </row>
    <row r="13" ht="25.5" spans="1:29">
      <c r="A13" s="305" t="s">
        <v>68</v>
      </c>
      <c r="B13" s="306" t="s">
        <v>177</v>
      </c>
      <c r="C13" s="304"/>
      <c r="D13" s="304"/>
      <c r="E13" s="304"/>
      <c r="F13" s="304"/>
      <c r="G13" s="304"/>
      <c r="H13" s="304"/>
      <c r="I13" s="304"/>
      <c r="J13" s="304"/>
      <c r="K13" s="304"/>
      <c r="L13" s="304"/>
      <c r="M13" s="304"/>
      <c r="N13" s="304"/>
      <c r="O13" s="304"/>
      <c r="P13" s="304"/>
      <c r="Q13" s="304"/>
      <c r="R13" s="56"/>
      <c r="S13" s="136"/>
      <c r="T13" s="331"/>
      <c r="U13" s="47"/>
      <c r="V13" s="47"/>
      <c r="W13" s="47"/>
      <c r="X13" s="47"/>
      <c r="Y13" s="75"/>
      <c r="Z13" s="76" t="str">
        <f>IF(AC13&gt;0,SUM(T13:X13),"")</f>
        <v/>
      </c>
      <c r="AC13" s="2">
        <f t="shared" si="1"/>
        <v>0</v>
      </c>
    </row>
    <row r="14" ht="25.5" spans="1:29">
      <c r="A14" s="305" t="s">
        <v>70</v>
      </c>
      <c r="B14" s="306" t="s">
        <v>178</v>
      </c>
      <c r="C14" s="304"/>
      <c r="D14" s="304"/>
      <c r="E14" s="304"/>
      <c r="F14" s="304"/>
      <c r="G14" s="304"/>
      <c r="H14" s="304"/>
      <c r="I14" s="304"/>
      <c r="J14" s="304"/>
      <c r="K14" s="304"/>
      <c r="L14" s="304"/>
      <c r="M14" s="304"/>
      <c r="N14" s="304"/>
      <c r="O14" s="304"/>
      <c r="P14" s="304"/>
      <c r="Q14" s="304"/>
      <c r="R14" s="56"/>
      <c r="S14" s="136"/>
      <c r="T14" s="331"/>
      <c r="U14" s="47"/>
      <c r="V14" s="47"/>
      <c r="W14" s="47"/>
      <c r="X14" s="47"/>
      <c r="Y14" s="75"/>
      <c r="Z14" s="76" t="str">
        <f>IF(AC14&gt;0,SUM(T14:X14),"")</f>
        <v/>
      </c>
      <c r="AC14" s="2">
        <f t="shared" si="1"/>
        <v>0</v>
      </c>
    </row>
    <row r="15" ht="25.5" spans="1:29">
      <c r="A15" s="305" t="s">
        <v>72</v>
      </c>
      <c r="B15" s="310" t="s">
        <v>179</v>
      </c>
      <c r="C15" s="304"/>
      <c r="D15" s="304"/>
      <c r="E15" s="304"/>
      <c r="F15" s="304"/>
      <c r="G15" s="304"/>
      <c r="H15" s="304"/>
      <c r="I15" s="304"/>
      <c r="J15" s="304"/>
      <c r="K15" s="304"/>
      <c r="L15" s="304"/>
      <c r="M15" s="304"/>
      <c r="N15" s="304"/>
      <c r="O15" s="304"/>
      <c r="P15" s="304"/>
      <c r="Q15" s="304"/>
      <c r="R15" s="56"/>
      <c r="S15" s="136"/>
      <c r="T15" s="331"/>
      <c r="U15" s="47"/>
      <c r="V15" s="47"/>
      <c r="W15" s="47"/>
      <c r="X15" s="47"/>
      <c r="Y15" s="75"/>
      <c r="Z15" s="76" t="str">
        <f>IF(AC15&gt;0,SUM(T15:X15),"")</f>
        <v/>
      </c>
      <c r="AC15" s="2">
        <f t="shared" si="1"/>
        <v>0</v>
      </c>
    </row>
    <row r="16" spans="1:29">
      <c r="A16" s="307" t="s">
        <v>74</v>
      </c>
      <c r="B16" s="308" t="s">
        <v>180</v>
      </c>
      <c r="C16" s="309"/>
      <c r="D16" s="309"/>
      <c r="E16" s="309"/>
      <c r="F16" s="309"/>
      <c r="G16" s="309"/>
      <c r="H16" s="309"/>
      <c r="I16" s="309"/>
      <c r="J16" s="309"/>
      <c r="K16" s="309"/>
      <c r="L16" s="309"/>
      <c r="M16" s="309"/>
      <c r="N16" s="309"/>
      <c r="O16" s="304"/>
      <c r="P16" s="309"/>
      <c r="Q16" s="309"/>
      <c r="R16" s="56"/>
      <c r="S16" s="136"/>
      <c r="T16" s="46"/>
      <c r="U16" s="46"/>
      <c r="V16" s="46"/>
      <c r="W16" s="46"/>
      <c r="X16" s="46"/>
      <c r="Y16" s="73"/>
      <c r="Z16" s="74" t="str">
        <f>IF(AC16&gt;0,AVERAGE(Z17:Z21),"")</f>
        <v/>
      </c>
      <c r="AC16" s="2">
        <f>SUM(AC17:AC21)</f>
        <v>0</v>
      </c>
    </row>
    <row r="17" spans="1:29">
      <c r="A17" s="311" t="s">
        <v>80</v>
      </c>
      <c r="B17" s="308" t="s">
        <v>181</v>
      </c>
      <c r="C17" s="309"/>
      <c r="D17" s="309"/>
      <c r="E17" s="309"/>
      <c r="F17" s="309"/>
      <c r="G17" s="309"/>
      <c r="H17" s="309"/>
      <c r="I17" s="309"/>
      <c r="J17" s="309"/>
      <c r="K17" s="309"/>
      <c r="L17" s="309"/>
      <c r="M17" s="309"/>
      <c r="N17" s="309"/>
      <c r="O17" s="304"/>
      <c r="P17" s="309"/>
      <c r="Q17" s="309"/>
      <c r="R17" s="56"/>
      <c r="S17" s="136"/>
      <c r="T17" s="331"/>
      <c r="U17" s="47"/>
      <c r="V17" s="47"/>
      <c r="W17" s="47"/>
      <c r="X17" s="47"/>
      <c r="Y17" s="75"/>
      <c r="Z17" s="76" t="str">
        <f>IF(AC17&gt;0,SUM(T17:X17),"")</f>
        <v/>
      </c>
      <c r="AC17" s="2">
        <f t="shared" ref="AC17:AC21" si="2">COUNT(T17:X17)</f>
        <v>0</v>
      </c>
    </row>
    <row r="18" ht="24" spans="1:29">
      <c r="A18" s="311" t="s">
        <v>182</v>
      </c>
      <c r="B18" s="308" t="s">
        <v>183</v>
      </c>
      <c r="C18" s="309"/>
      <c r="D18" s="309"/>
      <c r="E18" s="309"/>
      <c r="F18" s="309"/>
      <c r="G18" s="309"/>
      <c r="H18" s="309"/>
      <c r="I18" s="309"/>
      <c r="J18" s="309"/>
      <c r="K18" s="309"/>
      <c r="L18" s="309"/>
      <c r="M18" s="309"/>
      <c r="N18" s="309"/>
      <c r="O18" s="304"/>
      <c r="P18" s="309"/>
      <c r="Q18" s="309"/>
      <c r="R18" s="56"/>
      <c r="S18" s="136"/>
      <c r="T18" s="331"/>
      <c r="U18" s="47"/>
      <c r="V18" s="47"/>
      <c r="W18" s="47"/>
      <c r="X18" s="47"/>
      <c r="Y18" s="75"/>
      <c r="Z18" s="76" t="str">
        <f>IF(AC18&gt;0,SUM(T18:X18),"")</f>
        <v/>
      </c>
      <c r="AC18" s="2">
        <f t="shared" si="2"/>
        <v>0</v>
      </c>
    </row>
    <row r="19" spans="1:29">
      <c r="A19" s="311" t="s">
        <v>160</v>
      </c>
      <c r="B19" s="308" t="s">
        <v>184</v>
      </c>
      <c r="C19" s="309"/>
      <c r="D19" s="309"/>
      <c r="E19" s="309"/>
      <c r="F19" s="309"/>
      <c r="G19" s="309"/>
      <c r="H19" s="309"/>
      <c r="I19" s="309"/>
      <c r="J19" s="309"/>
      <c r="K19" s="309"/>
      <c r="L19" s="309"/>
      <c r="M19" s="309"/>
      <c r="N19" s="309"/>
      <c r="O19" s="304"/>
      <c r="P19" s="309"/>
      <c r="Q19" s="309"/>
      <c r="R19" s="56"/>
      <c r="S19" s="136"/>
      <c r="T19" s="331"/>
      <c r="U19" s="47"/>
      <c r="V19" s="47"/>
      <c r="W19" s="47"/>
      <c r="X19" s="47"/>
      <c r="Y19" s="75"/>
      <c r="Z19" s="76" t="str">
        <f>IF(AC19&gt;0,SUM(T19:X19),"")</f>
        <v/>
      </c>
      <c r="AC19" s="2">
        <f t="shared" si="2"/>
        <v>0</v>
      </c>
    </row>
    <row r="20" spans="1:29">
      <c r="A20" s="311" t="s">
        <v>185</v>
      </c>
      <c r="B20" s="308" t="s">
        <v>186</v>
      </c>
      <c r="C20" s="309"/>
      <c r="D20" s="309"/>
      <c r="E20" s="309"/>
      <c r="F20" s="309"/>
      <c r="G20" s="309"/>
      <c r="H20" s="309"/>
      <c r="I20" s="309"/>
      <c r="J20" s="309"/>
      <c r="K20" s="309"/>
      <c r="L20" s="309"/>
      <c r="M20" s="309"/>
      <c r="N20" s="309"/>
      <c r="O20" s="304"/>
      <c r="P20" s="309"/>
      <c r="Q20" s="309"/>
      <c r="R20" s="56"/>
      <c r="S20" s="136"/>
      <c r="T20" s="331"/>
      <c r="U20" s="47"/>
      <c r="V20" s="47"/>
      <c r="W20" s="47"/>
      <c r="X20" s="47"/>
      <c r="Y20" s="75"/>
      <c r="Z20" s="76" t="str">
        <f>IF(AC20&gt;0,SUM(T20:X20),"")</f>
        <v/>
      </c>
      <c r="AC20" s="2">
        <f t="shared" si="2"/>
        <v>0</v>
      </c>
    </row>
    <row r="21" ht="36" spans="1:29">
      <c r="A21" s="311" t="s">
        <v>187</v>
      </c>
      <c r="B21" s="308" t="s">
        <v>188</v>
      </c>
      <c r="C21" s="309"/>
      <c r="D21" s="309"/>
      <c r="E21" s="309"/>
      <c r="F21" s="309"/>
      <c r="G21" s="309"/>
      <c r="H21" s="309"/>
      <c r="I21" s="309"/>
      <c r="J21" s="309"/>
      <c r="K21" s="309"/>
      <c r="L21" s="309"/>
      <c r="M21" s="309"/>
      <c r="N21" s="309"/>
      <c r="O21" s="304"/>
      <c r="P21" s="309"/>
      <c r="Q21" s="309"/>
      <c r="R21" s="56"/>
      <c r="S21" s="137"/>
      <c r="T21" s="331"/>
      <c r="U21" s="47"/>
      <c r="V21" s="47"/>
      <c r="W21" s="47"/>
      <c r="X21" s="47"/>
      <c r="Y21" s="75"/>
      <c r="Z21" s="76" t="str">
        <f>IF(AC21&gt;0,SUM(T21:X21),"")</f>
        <v/>
      </c>
      <c r="AC21" s="2">
        <f t="shared" si="2"/>
        <v>0</v>
      </c>
    </row>
    <row r="22" ht="30" customHeight="1" spans="1:29">
      <c r="A22" s="307" t="s">
        <v>76</v>
      </c>
      <c r="B22" s="308" t="s">
        <v>189</v>
      </c>
      <c r="C22" s="309"/>
      <c r="D22" s="309"/>
      <c r="E22" s="309"/>
      <c r="F22" s="309"/>
      <c r="G22" s="309"/>
      <c r="H22" s="309"/>
      <c r="I22" s="309"/>
      <c r="J22" s="309"/>
      <c r="K22" s="309"/>
      <c r="L22" s="309"/>
      <c r="M22" s="309"/>
      <c r="N22" s="309"/>
      <c r="O22" s="304"/>
      <c r="P22" s="309"/>
      <c r="Q22" s="309"/>
      <c r="R22" s="56"/>
      <c r="S22" s="54" t="s">
        <v>190</v>
      </c>
      <c r="T22" s="46"/>
      <c r="U22" s="46"/>
      <c r="V22" s="46"/>
      <c r="W22" s="46"/>
      <c r="X22" s="46"/>
      <c r="Y22" s="73"/>
      <c r="Z22" s="74" t="str">
        <f>IF(AC22&gt;0,AVERAGE(Z23:Z28),"")</f>
        <v/>
      </c>
      <c r="AC22" s="2">
        <f>SUM(AC23:AC28)</f>
        <v>0</v>
      </c>
    </row>
    <row r="23" spans="1:29">
      <c r="A23" s="311" t="s">
        <v>80</v>
      </c>
      <c r="B23" s="308" t="s">
        <v>191</v>
      </c>
      <c r="C23" s="309"/>
      <c r="D23" s="309"/>
      <c r="E23" s="309"/>
      <c r="F23" s="309"/>
      <c r="G23" s="309"/>
      <c r="H23" s="309"/>
      <c r="I23" s="309"/>
      <c r="J23" s="309"/>
      <c r="K23" s="309"/>
      <c r="L23" s="309"/>
      <c r="M23" s="309"/>
      <c r="N23" s="309"/>
      <c r="O23" s="304"/>
      <c r="P23" s="309"/>
      <c r="Q23" s="309"/>
      <c r="R23" s="56"/>
      <c r="S23" s="332"/>
      <c r="T23" s="331"/>
      <c r="U23" s="47"/>
      <c r="V23" s="47"/>
      <c r="W23" s="47"/>
      <c r="X23" s="47"/>
      <c r="Y23" s="75"/>
      <c r="Z23" s="76" t="str">
        <f t="shared" ref="Z23:Z28" si="3">IF(AC23&gt;0,SUM(T23:X23),"")</f>
        <v/>
      </c>
      <c r="AC23" s="2">
        <f t="shared" ref="AC23:AC28" si="4">COUNT(T23:X23)</f>
        <v>0</v>
      </c>
    </row>
    <row r="24" spans="1:29">
      <c r="A24" s="311" t="s">
        <v>182</v>
      </c>
      <c r="B24" s="308" t="s">
        <v>192</v>
      </c>
      <c r="C24" s="309"/>
      <c r="D24" s="309"/>
      <c r="E24" s="309"/>
      <c r="F24" s="309"/>
      <c r="G24" s="309"/>
      <c r="H24" s="309"/>
      <c r="I24" s="309"/>
      <c r="J24" s="309"/>
      <c r="K24" s="309"/>
      <c r="L24" s="309"/>
      <c r="M24" s="309"/>
      <c r="N24" s="309"/>
      <c r="O24" s="304"/>
      <c r="P24" s="309"/>
      <c r="Q24" s="309"/>
      <c r="R24" s="56"/>
      <c r="S24" s="332"/>
      <c r="T24" s="331"/>
      <c r="U24" s="47"/>
      <c r="V24" s="47"/>
      <c r="W24" s="47"/>
      <c r="X24" s="47"/>
      <c r="Y24" s="75"/>
      <c r="Z24" s="76" t="str">
        <f t="shared" si="3"/>
        <v/>
      </c>
      <c r="AC24" s="2">
        <f t="shared" si="4"/>
        <v>0</v>
      </c>
    </row>
    <row r="25" spans="1:29">
      <c r="A25" s="311" t="s">
        <v>160</v>
      </c>
      <c r="B25" s="308" t="s">
        <v>193</v>
      </c>
      <c r="C25" s="309"/>
      <c r="D25" s="309"/>
      <c r="E25" s="309"/>
      <c r="F25" s="309"/>
      <c r="G25" s="309"/>
      <c r="H25" s="309"/>
      <c r="I25" s="309"/>
      <c r="J25" s="309"/>
      <c r="K25" s="309"/>
      <c r="L25" s="309"/>
      <c r="M25" s="309"/>
      <c r="N25" s="309"/>
      <c r="O25" s="304"/>
      <c r="P25" s="309"/>
      <c r="Q25" s="309"/>
      <c r="R25" s="56"/>
      <c r="S25" s="332"/>
      <c r="T25" s="331"/>
      <c r="U25" s="47"/>
      <c r="V25" s="47"/>
      <c r="W25" s="47"/>
      <c r="X25" s="47"/>
      <c r="Y25" s="75"/>
      <c r="Z25" s="76" t="str">
        <f t="shared" si="3"/>
        <v/>
      </c>
      <c r="AC25" s="2">
        <f t="shared" si="4"/>
        <v>0</v>
      </c>
    </row>
    <row r="26" spans="1:29">
      <c r="A26" s="311" t="s">
        <v>185</v>
      </c>
      <c r="B26" s="308" t="s">
        <v>194</v>
      </c>
      <c r="C26" s="309"/>
      <c r="D26" s="309"/>
      <c r="E26" s="309"/>
      <c r="F26" s="309"/>
      <c r="G26" s="309"/>
      <c r="H26" s="309"/>
      <c r="I26" s="309"/>
      <c r="J26" s="309"/>
      <c r="K26" s="309"/>
      <c r="L26" s="309"/>
      <c r="M26" s="309"/>
      <c r="N26" s="309"/>
      <c r="O26" s="304"/>
      <c r="P26" s="309"/>
      <c r="Q26" s="309"/>
      <c r="R26" s="56"/>
      <c r="S26" s="332"/>
      <c r="T26" s="331"/>
      <c r="U26" s="47"/>
      <c r="V26" s="47"/>
      <c r="W26" s="47"/>
      <c r="X26" s="47"/>
      <c r="Y26" s="75"/>
      <c r="Z26" s="76" t="str">
        <f t="shared" si="3"/>
        <v/>
      </c>
      <c r="AC26" s="2">
        <f t="shared" si="4"/>
        <v>0</v>
      </c>
    </row>
    <row r="27" spans="1:29">
      <c r="A27" s="311" t="s">
        <v>187</v>
      </c>
      <c r="B27" s="308" t="s">
        <v>195</v>
      </c>
      <c r="C27" s="309"/>
      <c r="D27" s="309"/>
      <c r="E27" s="309"/>
      <c r="F27" s="309"/>
      <c r="G27" s="309"/>
      <c r="H27" s="309"/>
      <c r="I27" s="309"/>
      <c r="J27" s="309"/>
      <c r="K27" s="309"/>
      <c r="L27" s="309"/>
      <c r="M27" s="309"/>
      <c r="N27" s="309"/>
      <c r="O27" s="304"/>
      <c r="P27" s="309"/>
      <c r="Q27" s="309"/>
      <c r="R27" s="56"/>
      <c r="S27" s="332"/>
      <c r="T27" s="331"/>
      <c r="U27" s="47"/>
      <c r="V27" s="47"/>
      <c r="W27" s="47"/>
      <c r="X27" s="47"/>
      <c r="Y27" s="75"/>
      <c r="Z27" s="76" t="str">
        <f t="shared" si="3"/>
        <v/>
      </c>
      <c r="AC27" s="2">
        <f t="shared" si="4"/>
        <v>0</v>
      </c>
    </row>
    <row r="28" spans="1:29">
      <c r="A28" s="311" t="s">
        <v>196</v>
      </c>
      <c r="B28" s="308" t="s">
        <v>197</v>
      </c>
      <c r="C28" s="309"/>
      <c r="D28" s="309"/>
      <c r="E28" s="309"/>
      <c r="F28" s="309"/>
      <c r="G28" s="309"/>
      <c r="H28" s="309"/>
      <c r="I28" s="309"/>
      <c r="J28" s="309"/>
      <c r="K28" s="309"/>
      <c r="L28" s="309"/>
      <c r="M28" s="309"/>
      <c r="N28" s="309"/>
      <c r="O28" s="304"/>
      <c r="P28" s="309"/>
      <c r="Q28" s="309"/>
      <c r="R28" s="67"/>
      <c r="S28" s="333"/>
      <c r="T28" s="331"/>
      <c r="U28" s="47"/>
      <c r="V28" s="47"/>
      <c r="W28" s="47"/>
      <c r="X28" s="47"/>
      <c r="Y28" s="75"/>
      <c r="Z28" s="76" t="str">
        <f t="shared" si="3"/>
        <v/>
      </c>
      <c r="AC28" s="2">
        <f t="shared" si="4"/>
        <v>0</v>
      </c>
    </row>
    <row r="29" ht="25.5" spans="1:29">
      <c r="A29" s="302" t="s">
        <v>198</v>
      </c>
      <c r="B29" s="303" t="s">
        <v>199</v>
      </c>
      <c r="C29" s="304"/>
      <c r="D29" s="304"/>
      <c r="E29" s="304"/>
      <c r="F29" s="304"/>
      <c r="G29" s="304"/>
      <c r="H29" s="304"/>
      <c r="I29" s="304"/>
      <c r="J29" s="304"/>
      <c r="K29" s="304"/>
      <c r="L29" s="304"/>
      <c r="M29" s="304"/>
      <c r="N29" s="304"/>
      <c r="O29" s="304"/>
      <c r="P29" s="304"/>
      <c r="Q29" s="304"/>
      <c r="R29" s="53" t="s">
        <v>200</v>
      </c>
      <c r="S29" s="135"/>
      <c r="T29" s="46"/>
      <c r="U29" s="46"/>
      <c r="V29" s="46"/>
      <c r="W29" s="46"/>
      <c r="X29" s="46"/>
      <c r="Y29" s="73"/>
      <c r="Z29" s="74" t="str">
        <f>IF(AC29&gt;0,AVERAGE(Z30:Z32),"")</f>
        <v/>
      </c>
      <c r="AC29" s="2">
        <f>SUM(AC30:AC32)</f>
        <v>0</v>
      </c>
    </row>
    <row r="30" ht="25.5" spans="1:29">
      <c r="A30" s="305" t="s">
        <v>64</v>
      </c>
      <c r="B30" s="306" t="s">
        <v>201</v>
      </c>
      <c r="C30" s="304"/>
      <c r="D30" s="304"/>
      <c r="E30" s="304"/>
      <c r="F30" s="304"/>
      <c r="G30" s="304"/>
      <c r="H30" s="304"/>
      <c r="I30" s="304"/>
      <c r="J30" s="304"/>
      <c r="K30" s="304"/>
      <c r="L30" s="304"/>
      <c r="M30" s="304"/>
      <c r="N30" s="304"/>
      <c r="O30" s="304"/>
      <c r="P30" s="304"/>
      <c r="Q30" s="304"/>
      <c r="R30" s="53"/>
      <c r="S30" s="136"/>
      <c r="T30" s="331"/>
      <c r="U30" s="47"/>
      <c r="V30" s="47"/>
      <c r="W30" s="47"/>
      <c r="X30" s="47"/>
      <c r="Y30" s="75"/>
      <c r="Z30" s="76" t="str">
        <f>IF(AC30&gt;0,SUM(T30:X30),"")</f>
        <v/>
      </c>
      <c r="AC30" s="2">
        <f t="shared" ref="AC30:AC32" si="5">COUNT(T30:X30)</f>
        <v>0</v>
      </c>
    </row>
    <row r="31" ht="38.25" spans="1:29">
      <c r="A31" s="305" t="s">
        <v>66</v>
      </c>
      <c r="B31" s="312" t="s">
        <v>202</v>
      </c>
      <c r="C31" s="304"/>
      <c r="D31" s="304"/>
      <c r="E31" s="304"/>
      <c r="F31" s="304"/>
      <c r="G31" s="304"/>
      <c r="H31" s="304"/>
      <c r="I31" s="304"/>
      <c r="J31" s="304"/>
      <c r="K31" s="304"/>
      <c r="L31" s="304"/>
      <c r="M31" s="304"/>
      <c r="N31" s="304"/>
      <c r="O31" s="304"/>
      <c r="P31" s="304"/>
      <c r="Q31" s="304"/>
      <c r="R31" s="53"/>
      <c r="S31" s="136"/>
      <c r="T31" s="331"/>
      <c r="U31" s="47"/>
      <c r="V31" s="47"/>
      <c r="W31" s="47"/>
      <c r="X31" s="47"/>
      <c r="Y31" s="75"/>
      <c r="Z31" s="76" t="str">
        <f>IF(AC31&gt;0,SUM(T31:X31),"")</f>
        <v/>
      </c>
      <c r="AC31" s="2">
        <f t="shared" si="5"/>
        <v>0</v>
      </c>
    </row>
    <row r="32" ht="25.5" spans="1:29">
      <c r="A32" s="313" t="s">
        <v>68</v>
      </c>
      <c r="B32" s="310" t="s">
        <v>203</v>
      </c>
      <c r="C32" s="304"/>
      <c r="D32" s="304"/>
      <c r="E32" s="304"/>
      <c r="F32" s="304"/>
      <c r="G32" s="304"/>
      <c r="H32" s="304"/>
      <c r="I32" s="304"/>
      <c r="J32" s="304"/>
      <c r="K32" s="304"/>
      <c r="L32" s="304"/>
      <c r="M32" s="304"/>
      <c r="N32" s="304"/>
      <c r="O32" s="304"/>
      <c r="P32" s="304"/>
      <c r="Q32" s="304"/>
      <c r="R32" s="334" t="s">
        <v>204</v>
      </c>
      <c r="S32" s="137"/>
      <c r="T32" s="331"/>
      <c r="U32" s="47"/>
      <c r="V32" s="47"/>
      <c r="W32" s="47"/>
      <c r="X32" s="47"/>
      <c r="Y32" s="75"/>
      <c r="Z32" s="76" t="str">
        <f>IF(AC32&gt;0,SUM(T32:X32),"")</f>
        <v/>
      </c>
      <c r="AC32" s="2">
        <f t="shared" si="5"/>
        <v>0</v>
      </c>
    </row>
    <row r="33" ht="33" customHeight="1" spans="1:29">
      <c r="A33" s="302" t="s">
        <v>205</v>
      </c>
      <c r="B33" s="303" t="s">
        <v>206</v>
      </c>
      <c r="C33" s="304"/>
      <c r="D33" s="304"/>
      <c r="E33" s="304"/>
      <c r="F33" s="304"/>
      <c r="G33" s="304"/>
      <c r="H33" s="304"/>
      <c r="I33" s="304"/>
      <c r="J33" s="304"/>
      <c r="K33" s="304"/>
      <c r="L33" s="304"/>
      <c r="M33" s="304"/>
      <c r="N33" s="304"/>
      <c r="O33" s="304"/>
      <c r="P33" s="304"/>
      <c r="Q33" s="304"/>
      <c r="R33" s="54" t="s">
        <v>207</v>
      </c>
      <c r="S33" s="44" t="s">
        <v>190</v>
      </c>
      <c r="T33" s="46"/>
      <c r="U33" s="46"/>
      <c r="V33" s="46"/>
      <c r="W33" s="46"/>
      <c r="X33" s="46"/>
      <c r="Y33" s="73"/>
      <c r="Z33" s="74" t="str">
        <f>IF(AC33&gt;0,AVERAGE(Z34:Z48),"")</f>
        <v/>
      </c>
      <c r="AC33" s="2">
        <f>SUM(AC34:AC48)</f>
        <v>0</v>
      </c>
    </row>
    <row r="34" ht="30" customHeight="1" spans="1:29">
      <c r="A34" s="305" t="s">
        <v>64</v>
      </c>
      <c r="B34" s="312" t="s">
        <v>208</v>
      </c>
      <c r="C34" s="304"/>
      <c r="D34" s="304"/>
      <c r="E34" s="304"/>
      <c r="F34" s="304"/>
      <c r="G34" s="304"/>
      <c r="H34" s="304"/>
      <c r="I34" s="304"/>
      <c r="J34" s="304"/>
      <c r="K34" s="304"/>
      <c r="L34" s="304"/>
      <c r="M34" s="304"/>
      <c r="N34" s="304"/>
      <c r="O34" s="304"/>
      <c r="P34" s="304"/>
      <c r="Q34" s="304"/>
      <c r="R34" s="56"/>
      <c r="S34" s="44"/>
      <c r="T34" s="331"/>
      <c r="U34" s="47"/>
      <c r="V34" s="47"/>
      <c r="W34" s="47"/>
      <c r="X34" s="47"/>
      <c r="Y34" s="75"/>
      <c r="Z34" s="76" t="str">
        <f t="shared" ref="Z34:Z47" si="6">IF(AC34&gt;0,SUM(T34:X34),"")</f>
        <v/>
      </c>
      <c r="AC34" s="2">
        <f t="shared" ref="AC34:AC47" si="7">COUNT(T34:X34)</f>
        <v>0</v>
      </c>
    </row>
    <row r="35" ht="38.25" spans="1:29">
      <c r="A35" s="305" t="s">
        <v>66</v>
      </c>
      <c r="B35" s="310" t="s">
        <v>209</v>
      </c>
      <c r="C35" s="304"/>
      <c r="D35" s="304"/>
      <c r="E35" s="304"/>
      <c r="F35" s="304"/>
      <c r="G35" s="304"/>
      <c r="H35" s="304"/>
      <c r="I35" s="304"/>
      <c r="J35" s="304"/>
      <c r="K35" s="304"/>
      <c r="L35" s="304"/>
      <c r="M35" s="304"/>
      <c r="N35" s="304"/>
      <c r="O35" s="304"/>
      <c r="P35" s="304"/>
      <c r="Q35" s="309"/>
      <c r="R35" s="56"/>
      <c r="S35" s="44" t="s">
        <v>159</v>
      </c>
      <c r="T35" s="331"/>
      <c r="U35" s="47"/>
      <c r="V35" s="47"/>
      <c r="W35" s="47"/>
      <c r="X35" s="47"/>
      <c r="Y35" s="75"/>
      <c r="Z35" s="76" t="str">
        <f t="shared" si="6"/>
        <v/>
      </c>
      <c r="AC35" s="2">
        <f t="shared" si="7"/>
        <v>0</v>
      </c>
    </row>
    <row r="36" ht="30" customHeight="1" spans="1:29">
      <c r="A36" s="313" t="s">
        <v>68</v>
      </c>
      <c r="B36" s="312" t="s">
        <v>210</v>
      </c>
      <c r="C36" s="304"/>
      <c r="D36" s="304"/>
      <c r="E36" s="304"/>
      <c r="F36" s="304"/>
      <c r="G36" s="304"/>
      <c r="H36" s="304"/>
      <c r="I36" s="304"/>
      <c r="J36" s="304"/>
      <c r="K36" s="304"/>
      <c r="L36" s="304"/>
      <c r="M36" s="304"/>
      <c r="N36" s="304"/>
      <c r="O36" s="304"/>
      <c r="P36" s="304"/>
      <c r="Q36" s="304"/>
      <c r="R36" s="56"/>
      <c r="S36" s="44" t="s">
        <v>190</v>
      </c>
      <c r="T36" s="331"/>
      <c r="U36" s="47"/>
      <c r="V36" s="47"/>
      <c r="W36" s="47"/>
      <c r="X36" s="47"/>
      <c r="Y36" s="75"/>
      <c r="Z36" s="76" t="str">
        <f t="shared" si="6"/>
        <v/>
      </c>
      <c r="AC36" s="2">
        <f t="shared" si="7"/>
        <v>0</v>
      </c>
    </row>
    <row r="37" ht="25.5" spans="1:29">
      <c r="A37" s="313" t="s">
        <v>70</v>
      </c>
      <c r="B37" s="312" t="s">
        <v>211</v>
      </c>
      <c r="C37" s="304"/>
      <c r="D37" s="304"/>
      <c r="E37" s="304"/>
      <c r="F37" s="304"/>
      <c r="G37" s="304"/>
      <c r="H37" s="304"/>
      <c r="I37" s="304"/>
      <c r="J37" s="304"/>
      <c r="K37" s="304"/>
      <c r="L37" s="304"/>
      <c r="M37" s="304"/>
      <c r="N37" s="304"/>
      <c r="O37" s="304"/>
      <c r="P37" s="304"/>
      <c r="Q37" s="304"/>
      <c r="R37" s="56"/>
      <c r="S37" s="44"/>
      <c r="T37" s="331"/>
      <c r="U37" s="47"/>
      <c r="V37" s="47"/>
      <c r="W37" s="47"/>
      <c r="X37" s="47"/>
      <c r="Y37" s="75"/>
      <c r="Z37" s="76" t="str">
        <f t="shared" si="6"/>
        <v/>
      </c>
      <c r="AC37" s="2">
        <f t="shared" si="7"/>
        <v>0</v>
      </c>
    </row>
    <row r="38" ht="25.5" spans="1:29">
      <c r="A38" s="314" t="s">
        <v>72</v>
      </c>
      <c r="B38" s="310" t="s">
        <v>212</v>
      </c>
      <c r="C38" s="304"/>
      <c r="D38" s="304"/>
      <c r="E38" s="304"/>
      <c r="F38" s="304"/>
      <c r="G38" s="304"/>
      <c r="H38" s="304"/>
      <c r="I38" s="304"/>
      <c r="J38" s="304"/>
      <c r="K38" s="304"/>
      <c r="L38" s="304"/>
      <c r="M38" s="304"/>
      <c r="N38" s="304"/>
      <c r="O38" s="304"/>
      <c r="P38" s="304"/>
      <c r="Q38" s="304"/>
      <c r="R38" s="67"/>
      <c r="S38" s="44"/>
      <c r="T38" s="331"/>
      <c r="U38" s="47"/>
      <c r="V38" s="47"/>
      <c r="W38" s="47"/>
      <c r="X38" s="47"/>
      <c r="Y38" s="75"/>
      <c r="Z38" s="76" t="str">
        <f t="shared" si="6"/>
        <v/>
      </c>
      <c r="AC38" s="2">
        <f t="shared" si="7"/>
        <v>0</v>
      </c>
    </row>
    <row r="39" ht="45" spans="1:29">
      <c r="A39" s="307" t="s">
        <v>74</v>
      </c>
      <c r="B39" s="308" t="s">
        <v>213</v>
      </c>
      <c r="C39" s="309"/>
      <c r="D39" s="309"/>
      <c r="E39" s="309"/>
      <c r="F39" s="309"/>
      <c r="G39" s="309"/>
      <c r="H39" s="309"/>
      <c r="I39" s="309"/>
      <c r="J39" s="309"/>
      <c r="K39" s="309"/>
      <c r="L39" s="304"/>
      <c r="M39" s="315" t="s">
        <v>214</v>
      </c>
      <c r="N39" s="315" t="s">
        <v>214</v>
      </c>
      <c r="O39" s="309"/>
      <c r="P39" s="309"/>
      <c r="Q39" s="309"/>
      <c r="R39" s="44" t="s">
        <v>215</v>
      </c>
      <c r="S39" s="49" t="s">
        <v>216</v>
      </c>
      <c r="T39" s="331"/>
      <c r="U39" s="47"/>
      <c r="V39" s="47"/>
      <c r="W39" s="47"/>
      <c r="X39" s="47"/>
      <c r="Y39" s="75"/>
      <c r="Z39" s="76" t="str">
        <f t="shared" si="6"/>
        <v/>
      </c>
      <c r="AC39" s="2">
        <f t="shared" si="7"/>
        <v>0</v>
      </c>
    </row>
    <row r="40" ht="38.25" spans="1:29">
      <c r="A40" s="314" t="s">
        <v>76</v>
      </c>
      <c r="B40" s="310" t="s">
        <v>217</v>
      </c>
      <c r="C40" s="304"/>
      <c r="D40" s="304"/>
      <c r="E40" s="304"/>
      <c r="F40" s="304"/>
      <c r="G40" s="304"/>
      <c r="H40" s="304"/>
      <c r="I40" s="304"/>
      <c r="J40" s="304"/>
      <c r="K40" s="304"/>
      <c r="L40" s="304"/>
      <c r="M40" s="304"/>
      <c r="N40" s="304"/>
      <c r="O40" s="304"/>
      <c r="P40" s="304"/>
      <c r="Q40" s="304"/>
      <c r="R40" s="44"/>
      <c r="S40" s="49" t="s">
        <v>190</v>
      </c>
      <c r="T40" s="331"/>
      <c r="U40" s="47"/>
      <c r="V40" s="47"/>
      <c r="W40" s="47"/>
      <c r="X40" s="47"/>
      <c r="Y40" s="75"/>
      <c r="Z40" s="76" t="str">
        <f t="shared" si="6"/>
        <v/>
      </c>
      <c r="AC40" s="2">
        <f t="shared" si="7"/>
        <v>0</v>
      </c>
    </row>
    <row r="41" ht="45" spans="1:29">
      <c r="A41" s="307" t="s">
        <v>78</v>
      </c>
      <c r="B41" s="308" t="s">
        <v>218</v>
      </c>
      <c r="C41" s="309"/>
      <c r="D41" s="315"/>
      <c r="E41" s="309"/>
      <c r="F41" s="309"/>
      <c r="G41" s="309"/>
      <c r="H41" s="309"/>
      <c r="I41" s="309"/>
      <c r="J41" s="309"/>
      <c r="K41" s="309"/>
      <c r="L41" s="304"/>
      <c r="M41" s="315" t="s">
        <v>214</v>
      </c>
      <c r="N41" s="315" t="s">
        <v>214</v>
      </c>
      <c r="O41" s="309"/>
      <c r="P41" s="309"/>
      <c r="Q41" s="309"/>
      <c r="R41" s="44"/>
      <c r="S41" s="44" t="s">
        <v>219</v>
      </c>
      <c r="T41" s="331"/>
      <c r="U41" s="47"/>
      <c r="V41" s="47"/>
      <c r="W41" s="47"/>
      <c r="X41" s="47"/>
      <c r="Y41" s="75"/>
      <c r="Z41" s="76" t="str">
        <f t="shared" si="6"/>
        <v/>
      </c>
      <c r="AC41" s="2">
        <f t="shared" si="7"/>
        <v>0</v>
      </c>
    </row>
    <row r="42" ht="45" spans="1:29">
      <c r="A42" s="307" t="s">
        <v>80</v>
      </c>
      <c r="B42" s="308" t="s">
        <v>220</v>
      </c>
      <c r="C42" s="309"/>
      <c r="D42" s="315"/>
      <c r="E42" s="309"/>
      <c r="F42" s="309"/>
      <c r="G42" s="309"/>
      <c r="H42" s="309"/>
      <c r="I42" s="309"/>
      <c r="J42" s="309"/>
      <c r="K42" s="309"/>
      <c r="L42" s="304"/>
      <c r="M42" s="315" t="s">
        <v>214</v>
      </c>
      <c r="N42" s="315" t="s">
        <v>214</v>
      </c>
      <c r="O42" s="309"/>
      <c r="P42" s="309"/>
      <c r="Q42" s="309"/>
      <c r="R42" s="44"/>
      <c r="S42" s="44"/>
      <c r="T42" s="331"/>
      <c r="U42" s="47"/>
      <c r="V42" s="47"/>
      <c r="W42" s="47"/>
      <c r="X42" s="47"/>
      <c r="Y42" s="75"/>
      <c r="Z42" s="76" t="str">
        <f t="shared" si="6"/>
        <v/>
      </c>
      <c r="AC42" s="2">
        <f t="shared" si="7"/>
        <v>0</v>
      </c>
    </row>
    <row r="43" ht="51" spans="1:29">
      <c r="A43" s="314" t="s">
        <v>221</v>
      </c>
      <c r="B43" s="310" t="s">
        <v>222</v>
      </c>
      <c r="C43" s="304"/>
      <c r="D43" s="304"/>
      <c r="E43" s="304"/>
      <c r="F43" s="304"/>
      <c r="G43" s="304"/>
      <c r="H43" s="304"/>
      <c r="I43" s="304"/>
      <c r="J43" s="304"/>
      <c r="K43" s="304"/>
      <c r="L43" s="304"/>
      <c r="M43" s="304"/>
      <c r="N43" s="304"/>
      <c r="O43" s="304"/>
      <c r="P43" s="304"/>
      <c r="Q43" s="304"/>
      <c r="R43" s="54" t="s">
        <v>207</v>
      </c>
      <c r="S43" s="135"/>
      <c r="T43" s="331"/>
      <c r="U43" s="47"/>
      <c r="V43" s="47"/>
      <c r="W43" s="47"/>
      <c r="X43" s="47"/>
      <c r="Y43" s="75"/>
      <c r="Z43" s="76" t="str">
        <f t="shared" si="6"/>
        <v/>
      </c>
      <c r="AC43" s="2">
        <f t="shared" si="7"/>
        <v>0</v>
      </c>
    </row>
    <row r="44" ht="51" spans="1:29">
      <c r="A44" s="314" t="s">
        <v>223</v>
      </c>
      <c r="B44" s="310" t="s">
        <v>224</v>
      </c>
      <c r="C44" s="304"/>
      <c r="D44" s="304"/>
      <c r="E44" s="304"/>
      <c r="F44" s="304"/>
      <c r="G44" s="304"/>
      <c r="H44" s="304"/>
      <c r="I44" s="304"/>
      <c r="J44" s="304"/>
      <c r="K44" s="304"/>
      <c r="L44" s="304"/>
      <c r="M44" s="304"/>
      <c r="N44" s="304"/>
      <c r="O44" s="304"/>
      <c r="P44" s="304"/>
      <c r="Q44" s="309"/>
      <c r="R44" s="56"/>
      <c r="S44" s="136"/>
      <c r="T44" s="331"/>
      <c r="U44" s="47"/>
      <c r="V44" s="47"/>
      <c r="W44" s="47"/>
      <c r="X44" s="47"/>
      <c r="Y44" s="75"/>
      <c r="Z44" s="76" t="str">
        <f t="shared" si="6"/>
        <v/>
      </c>
      <c r="AC44" s="2">
        <f t="shared" si="7"/>
        <v>0</v>
      </c>
    </row>
    <row r="45" ht="25.5" spans="1:29">
      <c r="A45" s="316" t="s">
        <v>225</v>
      </c>
      <c r="B45" s="317" t="s">
        <v>226</v>
      </c>
      <c r="C45" s="304"/>
      <c r="D45" s="304"/>
      <c r="E45" s="304"/>
      <c r="F45" s="304"/>
      <c r="G45" s="304"/>
      <c r="H45" s="304"/>
      <c r="I45" s="304"/>
      <c r="J45" s="304"/>
      <c r="K45" s="304"/>
      <c r="L45" s="304"/>
      <c r="M45" s="304"/>
      <c r="N45" s="304"/>
      <c r="O45" s="304"/>
      <c r="P45" s="304"/>
      <c r="Q45" s="309"/>
      <c r="R45" s="56"/>
      <c r="S45" s="137"/>
      <c r="T45" s="331"/>
      <c r="U45" s="47"/>
      <c r="V45" s="47"/>
      <c r="W45" s="47"/>
      <c r="X45" s="47"/>
      <c r="Y45" s="75"/>
      <c r="Z45" s="76" t="str">
        <f t="shared" si="6"/>
        <v/>
      </c>
      <c r="AC45" s="2">
        <f t="shared" si="7"/>
        <v>0</v>
      </c>
    </row>
    <row r="46" ht="30" spans="1:29">
      <c r="A46" s="307" t="s">
        <v>227</v>
      </c>
      <c r="B46" s="308" t="s">
        <v>228</v>
      </c>
      <c r="C46" s="309"/>
      <c r="D46" s="309"/>
      <c r="E46" s="309"/>
      <c r="F46" s="309"/>
      <c r="G46" s="309"/>
      <c r="H46" s="309"/>
      <c r="I46" s="304"/>
      <c r="J46" s="304"/>
      <c r="K46" s="304"/>
      <c r="L46" s="309"/>
      <c r="M46" s="309"/>
      <c r="N46" s="309"/>
      <c r="O46" s="309"/>
      <c r="P46" s="309"/>
      <c r="Q46" s="309"/>
      <c r="R46" s="56"/>
      <c r="S46" s="44" t="s">
        <v>190</v>
      </c>
      <c r="T46" s="331"/>
      <c r="U46" s="47"/>
      <c r="V46" s="47"/>
      <c r="W46" s="47"/>
      <c r="X46" s="47"/>
      <c r="Y46" s="75"/>
      <c r="Z46" s="76" t="str">
        <f t="shared" si="6"/>
        <v/>
      </c>
      <c r="AC46" s="2">
        <f t="shared" si="7"/>
        <v>0</v>
      </c>
    </row>
    <row r="47" ht="67.5" spans="1:29">
      <c r="A47" s="307" t="s">
        <v>229</v>
      </c>
      <c r="B47" s="308" t="s">
        <v>230</v>
      </c>
      <c r="C47" s="309"/>
      <c r="D47" s="309"/>
      <c r="E47" s="309"/>
      <c r="F47" s="309"/>
      <c r="G47" s="309"/>
      <c r="H47" s="309"/>
      <c r="I47" s="309"/>
      <c r="J47" s="309"/>
      <c r="K47" s="309"/>
      <c r="L47" s="304"/>
      <c r="M47" s="315" t="s">
        <v>231</v>
      </c>
      <c r="N47" s="315" t="s">
        <v>231</v>
      </c>
      <c r="O47" s="309"/>
      <c r="P47" s="309"/>
      <c r="Q47" s="309"/>
      <c r="R47" s="67"/>
      <c r="S47" s="44" t="s">
        <v>216</v>
      </c>
      <c r="T47" s="331"/>
      <c r="U47" s="47"/>
      <c r="V47" s="47"/>
      <c r="W47" s="47"/>
      <c r="X47" s="47"/>
      <c r="Y47" s="75"/>
      <c r="Z47" s="76" t="str">
        <f t="shared" si="6"/>
        <v/>
      </c>
      <c r="AC47" s="2">
        <f t="shared" si="7"/>
        <v>0</v>
      </c>
    </row>
    <row r="48" ht="30" customHeight="1" spans="1:29">
      <c r="A48" s="307" t="s">
        <v>232</v>
      </c>
      <c r="B48" s="308" t="s">
        <v>233</v>
      </c>
      <c r="C48" s="309"/>
      <c r="D48" s="309"/>
      <c r="E48" s="309"/>
      <c r="F48" s="309"/>
      <c r="G48" s="309"/>
      <c r="H48" s="309"/>
      <c r="I48" s="309"/>
      <c r="J48" s="309"/>
      <c r="K48" s="309"/>
      <c r="L48" s="309"/>
      <c r="M48" s="309"/>
      <c r="N48" s="309"/>
      <c r="O48" s="304"/>
      <c r="P48" s="309"/>
      <c r="Q48" s="309"/>
      <c r="R48" s="54" t="s">
        <v>234</v>
      </c>
      <c r="S48" s="135"/>
      <c r="T48" s="46"/>
      <c r="U48" s="46"/>
      <c r="V48" s="46"/>
      <c r="W48" s="46"/>
      <c r="X48" s="46"/>
      <c r="Y48" s="73"/>
      <c r="Z48" s="74" t="str">
        <f>IF(AC48&gt;0,AVERAGE(Z49:Z50),"")</f>
        <v/>
      </c>
      <c r="AC48" s="2">
        <f>SUM(AC49:AC50)</f>
        <v>0</v>
      </c>
    </row>
    <row r="49" ht="24" spans="1:29">
      <c r="A49" s="311" t="s">
        <v>80</v>
      </c>
      <c r="B49" s="308" t="s">
        <v>235</v>
      </c>
      <c r="C49" s="309"/>
      <c r="D49" s="309"/>
      <c r="E49" s="309"/>
      <c r="F49" s="309"/>
      <c r="G49" s="309"/>
      <c r="H49" s="309"/>
      <c r="I49" s="309"/>
      <c r="J49" s="309"/>
      <c r="K49" s="309"/>
      <c r="L49" s="309"/>
      <c r="M49" s="309"/>
      <c r="N49" s="309"/>
      <c r="O49" s="304"/>
      <c r="P49" s="309"/>
      <c r="Q49" s="309"/>
      <c r="R49" s="56"/>
      <c r="S49" s="136"/>
      <c r="T49" s="331"/>
      <c r="U49" s="47"/>
      <c r="V49" s="47"/>
      <c r="W49" s="47"/>
      <c r="X49" s="47"/>
      <c r="Y49" s="75"/>
      <c r="Z49" s="76" t="str">
        <f>IF(AC49&gt;0,SUM(T49:X49),"")</f>
        <v/>
      </c>
      <c r="AC49" s="2">
        <f t="shared" ref="AC49:AC51" si="8">COUNT(T49:X49)</f>
        <v>0</v>
      </c>
    </row>
    <row r="50" ht="24" spans="1:29">
      <c r="A50" s="311" t="s">
        <v>182</v>
      </c>
      <c r="B50" s="308" t="s">
        <v>236</v>
      </c>
      <c r="C50" s="309"/>
      <c r="D50" s="309"/>
      <c r="E50" s="309"/>
      <c r="F50" s="309"/>
      <c r="G50" s="309"/>
      <c r="H50" s="309"/>
      <c r="I50" s="309"/>
      <c r="J50" s="309"/>
      <c r="K50" s="309"/>
      <c r="L50" s="309"/>
      <c r="M50" s="309"/>
      <c r="N50" s="309"/>
      <c r="O50" s="304"/>
      <c r="P50" s="309"/>
      <c r="Q50" s="309"/>
      <c r="R50" s="67"/>
      <c r="S50" s="137"/>
      <c r="T50" s="331"/>
      <c r="U50" s="47"/>
      <c r="V50" s="47"/>
      <c r="W50" s="47"/>
      <c r="X50" s="47"/>
      <c r="Y50" s="75"/>
      <c r="Z50" s="76" t="str">
        <f>IF(AC50&gt;0,SUM(T50:X50),"")</f>
        <v/>
      </c>
      <c r="AC50" s="2">
        <f t="shared" si="8"/>
        <v>0</v>
      </c>
    </row>
    <row r="51" ht="180" spans="1:29">
      <c r="A51" s="318" t="s">
        <v>237</v>
      </c>
      <c r="B51" s="319" t="s">
        <v>238</v>
      </c>
      <c r="C51" s="304"/>
      <c r="D51" s="304"/>
      <c r="E51" s="304"/>
      <c r="F51" s="304"/>
      <c r="G51" s="304"/>
      <c r="H51" s="304"/>
      <c r="I51" s="304"/>
      <c r="J51" s="304"/>
      <c r="K51" s="304"/>
      <c r="L51" s="304"/>
      <c r="M51" s="304"/>
      <c r="N51" s="304"/>
      <c r="O51" s="304"/>
      <c r="P51" s="304"/>
      <c r="Q51" s="304"/>
      <c r="R51" s="335" t="s">
        <v>239</v>
      </c>
      <c r="S51" s="172"/>
      <c r="T51" s="331"/>
      <c r="U51" s="47"/>
      <c r="V51" s="47"/>
      <c r="W51" s="47"/>
      <c r="X51" s="47"/>
      <c r="Y51" s="75"/>
      <c r="Z51" s="74" t="str">
        <f>IF(AC51&gt;0,SUM(T51:X51),"")</f>
        <v/>
      </c>
      <c r="AC51" s="2">
        <f t="shared" si="8"/>
        <v>0</v>
      </c>
    </row>
    <row r="52" spans="1:1">
      <c r="A52" s="320" t="s">
        <v>240</v>
      </c>
    </row>
    <row r="53" spans="1:2">
      <c r="A53" s="471" t="s">
        <v>241</v>
      </c>
      <c r="B53" s="322"/>
    </row>
    <row r="54" spans="1:26">
      <c r="A54" s="323" t="s">
        <v>242</v>
      </c>
      <c r="B54" s="324"/>
      <c r="X54" s="69" t="s">
        <v>86</v>
      </c>
      <c r="Z54" s="77" t="e">
        <f>AVERAGE(Z5,Z9,Z10,Z29,Z33,Z51)</f>
        <v>#DIV/0!</v>
      </c>
    </row>
    <row r="55" spans="1:2">
      <c r="A55" s="325"/>
      <c r="B55" s="326" t="s">
        <v>133</v>
      </c>
    </row>
    <row r="56" spans="1:2">
      <c r="A56" s="327" t="s">
        <v>165</v>
      </c>
      <c r="B56" s="328" t="s">
        <v>166</v>
      </c>
    </row>
    <row r="57" spans="1:2">
      <c r="A57" s="329"/>
      <c r="B57" s="330"/>
    </row>
  </sheetData>
  <sheetProtection password="CF63" sheet="1" selectLockedCells="1" objects="1" scenarios="1"/>
  <mergeCells count="11">
    <mergeCell ref="R5:R8"/>
    <mergeCell ref="R10:R28"/>
    <mergeCell ref="R29:R31"/>
    <mergeCell ref="R33:R38"/>
    <mergeCell ref="R39:R42"/>
    <mergeCell ref="R43:R47"/>
    <mergeCell ref="R48:R50"/>
    <mergeCell ref="S22:S28"/>
    <mergeCell ref="S33:S34"/>
    <mergeCell ref="S36:S38"/>
    <mergeCell ref="S41:S42"/>
  </mergeCells>
  <dataValidations count="5">
    <dataValidation type="whole" operator="equal" allowBlank="1" showInputMessage="1" showErrorMessage="1" sqref="T5:T51">
      <formula1>0</formula1>
    </dataValidation>
    <dataValidation type="whole" operator="equal" allowBlank="1" showInputMessage="1" showErrorMessage="1" sqref="U5:U51">
      <formula1>1</formula1>
    </dataValidation>
    <dataValidation type="whole" operator="equal" allowBlank="1" showInputMessage="1" showErrorMessage="1" sqref="V5:V51">
      <formula1>2</formula1>
    </dataValidation>
    <dataValidation type="whole" operator="equal" allowBlank="1" showInputMessage="1" showErrorMessage="1" sqref="W5:W51">
      <formula1>3</formula1>
    </dataValidation>
    <dataValidation type="whole" operator="equal" allowBlank="1" showInputMessage="1" showErrorMessage="1" sqref="X5:X51">
      <formula1>4</formula1>
    </dataValidation>
  </dataValidations>
  <pageMargins left="0.7" right="0.7" top="0.75" bottom="0.75" header="0.3" footer="0.3"/>
  <pageSetup paperSize="1" orientation="portrait" horizontalDpi="300" verticalDpi="3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C39"/>
  <sheetViews>
    <sheetView zoomScale="80" zoomScaleNormal="80" workbookViewId="0">
      <pane xSplit="2" ySplit="4" topLeftCell="T6" activePane="bottomRight" state="frozen"/>
      <selection/>
      <selection pane="topRight"/>
      <selection pane="bottomLeft"/>
      <selection pane="bottomRight" activeCell="T6" sqref="T6"/>
    </sheetView>
  </sheetViews>
  <sheetFormatPr defaultColWidth="8.85714285714286" defaultRowHeight="15"/>
  <cols>
    <col min="1" max="1" width="8.85714285714286" style="2"/>
    <col min="2" max="2" width="70.7142857142857" style="3" customWidth="1"/>
    <col min="3" max="17" width="8.85714285714286" style="2" customWidth="1"/>
    <col min="18" max="18" width="36.4285714285714" style="2" customWidth="1"/>
    <col min="19" max="19" width="14.4285714285714" style="2" customWidth="1"/>
    <col min="20" max="24" width="8.85714285714286" style="2"/>
    <col min="25" max="25" width="50.7142857142857" style="4" customWidth="1"/>
    <col min="26" max="26" width="14.7142857142857" style="2" customWidth="1"/>
    <col min="27" max="28" width="8.85714285714286" style="2"/>
    <col min="29" max="29" width="8.85714285714286" style="2" hidden="1" customWidth="1"/>
    <col min="30" max="16384" width="8.85714285714286" style="2"/>
  </cols>
  <sheetData>
    <row r="1" spans="1:2">
      <c r="A1" s="263" t="s">
        <v>22</v>
      </c>
      <c r="B1" s="264"/>
    </row>
    <row r="2" s="1" customFormat="1" spans="1:25">
      <c r="A2" s="265"/>
      <c r="B2" s="266"/>
      <c r="C2" s="10"/>
      <c r="D2" s="10"/>
      <c r="E2" s="10"/>
      <c r="F2" s="10"/>
      <c r="G2" s="10"/>
      <c r="H2" s="10"/>
      <c r="I2" s="10"/>
      <c r="J2" s="10"/>
      <c r="K2" s="10"/>
      <c r="L2" s="36" t="s">
        <v>23</v>
      </c>
      <c r="M2" s="10"/>
      <c r="N2" s="10"/>
      <c r="O2" s="10"/>
      <c r="P2" s="10"/>
      <c r="Q2" s="10"/>
      <c r="Y2" s="70"/>
    </row>
    <row r="3" ht="38.25" spans="1:26">
      <c r="A3" s="267"/>
      <c r="B3" s="267"/>
      <c r="C3" s="13" t="s">
        <v>24</v>
      </c>
      <c r="D3" s="14"/>
      <c r="E3" s="15"/>
      <c r="F3" s="15"/>
      <c r="G3" s="15"/>
      <c r="H3" s="16"/>
      <c r="I3" s="37" t="s">
        <v>25</v>
      </c>
      <c r="J3" s="37" t="s">
        <v>26</v>
      </c>
      <c r="K3" s="37" t="s">
        <v>27</v>
      </c>
      <c r="L3" s="37" t="s">
        <v>28</v>
      </c>
      <c r="M3" s="37" t="s">
        <v>29</v>
      </c>
      <c r="N3" s="37" t="s">
        <v>30</v>
      </c>
      <c r="O3" s="37" t="s">
        <v>31</v>
      </c>
      <c r="P3" s="37" t="s">
        <v>32</v>
      </c>
      <c r="Q3" s="37" t="s">
        <v>33</v>
      </c>
      <c r="T3" s="39"/>
      <c r="U3" s="39"/>
      <c r="V3" s="40" t="s">
        <v>34</v>
      </c>
      <c r="W3" s="39"/>
      <c r="X3" s="39"/>
      <c r="Z3" s="48"/>
    </row>
    <row r="4" ht="88.5" customHeight="1" spans="1:26">
      <c r="A4" s="268" t="s">
        <v>243</v>
      </c>
      <c r="B4" s="267"/>
      <c r="C4" s="18" t="s">
        <v>36</v>
      </c>
      <c r="D4" s="18" t="s">
        <v>37</v>
      </c>
      <c r="E4" s="18" t="s">
        <v>38</v>
      </c>
      <c r="F4" s="18" t="s">
        <v>39</v>
      </c>
      <c r="G4" s="18" t="s">
        <v>40</v>
      </c>
      <c r="H4" s="18" t="s">
        <v>41</v>
      </c>
      <c r="I4" s="18" t="s">
        <v>42</v>
      </c>
      <c r="J4" s="18" t="s">
        <v>43</v>
      </c>
      <c r="K4" s="18" t="s">
        <v>44</v>
      </c>
      <c r="L4" s="18" t="s">
        <v>45</v>
      </c>
      <c r="M4" s="18" t="s">
        <v>46</v>
      </c>
      <c r="N4" s="18" t="s">
        <v>47</v>
      </c>
      <c r="O4" s="18" t="s">
        <v>48</v>
      </c>
      <c r="P4" s="18" t="s">
        <v>49</v>
      </c>
      <c r="Q4" s="18" t="s">
        <v>50</v>
      </c>
      <c r="R4" s="41" t="s">
        <v>51</v>
      </c>
      <c r="S4" s="106" t="s">
        <v>52</v>
      </c>
      <c r="T4" s="43">
        <f>'B. P&amp;S 2.HR Practices'!T4</f>
        <v>0</v>
      </c>
      <c r="U4" s="43">
        <f>'B. P&amp;S 2.HR Practices'!U4</f>
        <v>1</v>
      </c>
      <c r="V4" s="43">
        <f>'B. P&amp;S 2.HR Practices'!V4</f>
        <v>2</v>
      </c>
      <c r="W4" s="43">
        <f>'B. P&amp;S 2.HR Practices'!W4</f>
        <v>3</v>
      </c>
      <c r="X4" s="43">
        <f>'B. P&amp;S 2.HR Practices'!X4</f>
        <v>4</v>
      </c>
      <c r="Y4" s="71" t="s">
        <v>53</v>
      </c>
      <c r="Z4" s="72" t="s">
        <v>54</v>
      </c>
    </row>
    <row r="5" ht="38.25" spans="1:29">
      <c r="A5" s="269" t="s">
        <v>244</v>
      </c>
      <c r="B5" s="270" t="s">
        <v>245</v>
      </c>
      <c r="C5" s="271"/>
      <c r="D5" s="271"/>
      <c r="E5" s="271"/>
      <c r="F5" s="271"/>
      <c r="G5" s="271"/>
      <c r="H5" s="271"/>
      <c r="I5" s="271"/>
      <c r="J5" s="271"/>
      <c r="K5" s="271"/>
      <c r="L5" s="271"/>
      <c r="M5" s="271"/>
      <c r="N5" s="271"/>
      <c r="O5" s="271"/>
      <c r="P5" s="271"/>
      <c r="Q5" s="271"/>
      <c r="R5" s="44" t="s">
        <v>57</v>
      </c>
      <c r="S5" s="135"/>
      <c r="T5" s="46"/>
      <c r="U5" s="46"/>
      <c r="V5" s="46"/>
      <c r="W5" s="46"/>
      <c r="X5" s="46"/>
      <c r="Y5" s="73"/>
      <c r="Z5" s="74" t="str">
        <f>IF(AC5&gt;0,AVERAGE(Z6:Z8),"")</f>
        <v/>
      </c>
      <c r="AC5" s="2">
        <f>SUM(AC6:AC8)</f>
        <v>0</v>
      </c>
    </row>
    <row r="6" spans="1:29">
      <c r="A6" s="272" t="s">
        <v>64</v>
      </c>
      <c r="B6" s="273" t="s">
        <v>140</v>
      </c>
      <c r="C6" s="271"/>
      <c r="D6" s="271"/>
      <c r="E6" s="271"/>
      <c r="F6" s="271"/>
      <c r="G6" s="271"/>
      <c r="H6" s="271"/>
      <c r="I6" s="271"/>
      <c r="J6" s="271"/>
      <c r="K6" s="271"/>
      <c r="L6" s="271"/>
      <c r="M6" s="271"/>
      <c r="N6" s="271"/>
      <c r="O6" s="271"/>
      <c r="P6" s="271"/>
      <c r="Q6" s="271"/>
      <c r="R6" s="44"/>
      <c r="S6" s="136"/>
      <c r="T6" s="47"/>
      <c r="U6" s="47"/>
      <c r="V6" s="47"/>
      <c r="W6" s="47"/>
      <c r="X6" s="47"/>
      <c r="Y6" s="75"/>
      <c r="Z6" s="76" t="str">
        <f>IF(AC6&gt;0,SUM(T6:X6),"")</f>
        <v/>
      </c>
      <c r="AC6" s="2">
        <f>COUNT(T6:X6)</f>
        <v>0</v>
      </c>
    </row>
    <row r="7" spans="1:29">
      <c r="A7" s="274" t="s">
        <v>66</v>
      </c>
      <c r="B7" s="275" t="s">
        <v>141</v>
      </c>
      <c r="C7" s="271"/>
      <c r="D7" s="271"/>
      <c r="E7" s="271"/>
      <c r="F7" s="271"/>
      <c r="G7" s="271"/>
      <c r="H7" s="271"/>
      <c r="I7" s="271"/>
      <c r="J7" s="271"/>
      <c r="K7" s="271"/>
      <c r="L7" s="271"/>
      <c r="M7" s="271"/>
      <c r="N7" s="271"/>
      <c r="O7" s="271"/>
      <c r="P7" s="271"/>
      <c r="Q7" s="276"/>
      <c r="R7" s="44"/>
      <c r="S7" s="136"/>
      <c r="T7" s="47"/>
      <c r="U7" s="47"/>
      <c r="V7" s="47"/>
      <c r="W7" s="47"/>
      <c r="X7" s="47"/>
      <c r="Y7" s="75"/>
      <c r="Z7" s="76" t="str">
        <f>IF(AC7&gt;0,SUM(T7:X7),"")</f>
        <v/>
      </c>
      <c r="AC7" s="2">
        <f t="shared" ref="AC7:AC9" si="0">COUNT(T7:X7)</f>
        <v>0</v>
      </c>
    </row>
    <row r="8" spans="1:29">
      <c r="A8" s="274" t="s">
        <v>68</v>
      </c>
      <c r="B8" s="275" t="s">
        <v>142</v>
      </c>
      <c r="C8" s="276"/>
      <c r="D8" s="276"/>
      <c r="E8" s="276"/>
      <c r="F8" s="276"/>
      <c r="G8" s="276"/>
      <c r="H8" s="276"/>
      <c r="I8" s="276"/>
      <c r="J8" s="276"/>
      <c r="K8" s="276"/>
      <c r="L8" s="276"/>
      <c r="M8" s="276"/>
      <c r="N8" s="276"/>
      <c r="O8" s="276"/>
      <c r="P8" s="276"/>
      <c r="Q8" s="271"/>
      <c r="R8" s="44"/>
      <c r="S8" s="136"/>
      <c r="T8" s="47"/>
      <c r="U8" s="47"/>
      <c r="V8" s="47"/>
      <c r="W8" s="47"/>
      <c r="X8" s="47"/>
      <c r="Y8" s="75"/>
      <c r="Z8" s="76" t="str">
        <f>IF(AC8&gt;0,SUM(T8:X8),"")</f>
        <v/>
      </c>
      <c r="AC8" s="2">
        <f t="shared" si="0"/>
        <v>0</v>
      </c>
    </row>
    <row r="9" ht="38.25" spans="1:29">
      <c r="A9" s="269" t="s">
        <v>246</v>
      </c>
      <c r="B9" s="270" t="s">
        <v>247</v>
      </c>
      <c r="C9" s="271"/>
      <c r="D9" s="271"/>
      <c r="E9" s="271"/>
      <c r="F9" s="271"/>
      <c r="G9" s="271"/>
      <c r="H9" s="271"/>
      <c r="I9" s="271"/>
      <c r="J9" s="271"/>
      <c r="K9" s="271"/>
      <c r="L9" s="271"/>
      <c r="M9" s="271"/>
      <c r="N9" s="271"/>
      <c r="O9" s="271"/>
      <c r="P9" s="271"/>
      <c r="Q9" s="271"/>
      <c r="R9" s="262" t="s">
        <v>60</v>
      </c>
      <c r="S9" s="137"/>
      <c r="T9" s="47"/>
      <c r="U9" s="47"/>
      <c r="V9" s="47"/>
      <c r="W9" s="47"/>
      <c r="X9" s="47"/>
      <c r="Y9" s="75"/>
      <c r="Z9" s="74" t="str">
        <f>IF(AC9&gt;0,SUM(T9:X9),"")</f>
        <v/>
      </c>
      <c r="AC9" s="2">
        <f t="shared" si="0"/>
        <v>0</v>
      </c>
    </row>
    <row r="10" customHeight="1" spans="1:29">
      <c r="A10" s="269" t="s">
        <v>248</v>
      </c>
      <c r="B10" s="270" t="s">
        <v>249</v>
      </c>
      <c r="C10" s="271"/>
      <c r="D10" s="271"/>
      <c r="E10" s="271"/>
      <c r="F10" s="271"/>
      <c r="G10" s="271"/>
      <c r="H10" s="271"/>
      <c r="I10" s="271"/>
      <c r="J10" s="271"/>
      <c r="K10" s="271"/>
      <c r="L10" s="271"/>
      <c r="M10" s="271"/>
      <c r="N10" s="271"/>
      <c r="O10" s="271"/>
      <c r="P10" s="271"/>
      <c r="Q10" s="271"/>
      <c r="R10" s="54" t="s">
        <v>163</v>
      </c>
      <c r="S10" s="54" t="s">
        <v>159</v>
      </c>
      <c r="T10" s="46"/>
      <c r="U10" s="46"/>
      <c r="V10" s="46"/>
      <c r="W10" s="46"/>
      <c r="X10" s="46"/>
      <c r="Y10" s="73"/>
      <c r="Z10" s="74" t="str">
        <f>IF(AC10&gt;0,AVERAGE(Z11:Z13),"")</f>
        <v/>
      </c>
      <c r="AC10" s="2">
        <f>SUM(AC11:AC13)</f>
        <v>0</v>
      </c>
    </row>
    <row r="11" ht="22.5" customHeight="1" spans="1:29">
      <c r="A11" s="277" t="s">
        <v>64</v>
      </c>
      <c r="B11" s="273" t="s">
        <v>250</v>
      </c>
      <c r="C11" s="271"/>
      <c r="D11" s="271"/>
      <c r="E11" s="271"/>
      <c r="F11" s="271"/>
      <c r="G11" s="271"/>
      <c r="H11" s="271"/>
      <c r="I11" s="271"/>
      <c r="J11" s="271"/>
      <c r="K11" s="271"/>
      <c r="L11" s="271"/>
      <c r="M11" s="271"/>
      <c r="N11" s="271"/>
      <c r="O11" s="271"/>
      <c r="P11" s="271"/>
      <c r="Q11" s="271"/>
      <c r="R11" s="56"/>
      <c r="S11" s="56"/>
      <c r="T11" s="47"/>
      <c r="U11" s="47"/>
      <c r="V11" s="47"/>
      <c r="W11" s="47"/>
      <c r="X11" s="47"/>
      <c r="Y11" s="75"/>
      <c r="Z11" s="76" t="str">
        <f>IF(AC11&gt;0,SUM(T11:X11),"")</f>
        <v/>
      </c>
      <c r="AC11" s="2">
        <f t="shared" ref="AC11:AC13" si="1">COUNT(T11:X11)</f>
        <v>0</v>
      </c>
    </row>
    <row r="12" ht="39.75" customHeight="1" spans="1:29">
      <c r="A12" s="272" t="s">
        <v>66</v>
      </c>
      <c r="B12" s="273" t="s">
        <v>251</v>
      </c>
      <c r="C12" s="271"/>
      <c r="D12" s="271"/>
      <c r="E12" s="271"/>
      <c r="F12" s="271"/>
      <c r="G12" s="271"/>
      <c r="H12" s="271"/>
      <c r="I12" s="271"/>
      <c r="J12" s="271"/>
      <c r="K12" s="271"/>
      <c r="L12" s="271"/>
      <c r="M12" s="271"/>
      <c r="N12" s="271"/>
      <c r="O12" s="271"/>
      <c r="P12" s="271"/>
      <c r="Q12" s="271"/>
      <c r="R12" s="56"/>
      <c r="S12" s="56"/>
      <c r="T12" s="47"/>
      <c r="U12" s="47"/>
      <c r="V12" s="47"/>
      <c r="W12" s="47"/>
      <c r="X12" s="47"/>
      <c r="Y12" s="75"/>
      <c r="Z12" s="76" t="str">
        <f>IF(AC12&gt;0,SUM(T12:X12),"")</f>
        <v/>
      </c>
      <c r="AC12" s="2">
        <f t="shared" si="1"/>
        <v>0</v>
      </c>
    </row>
    <row r="13" ht="28.5" customHeight="1" spans="1:29">
      <c r="A13" s="272" t="s">
        <v>68</v>
      </c>
      <c r="B13" s="273" t="s">
        <v>252</v>
      </c>
      <c r="C13" s="271"/>
      <c r="D13" s="271"/>
      <c r="E13" s="271"/>
      <c r="F13" s="271"/>
      <c r="G13" s="271"/>
      <c r="H13" s="271"/>
      <c r="I13" s="271"/>
      <c r="J13" s="271"/>
      <c r="K13" s="271"/>
      <c r="L13" s="271"/>
      <c r="M13" s="271"/>
      <c r="N13" s="271"/>
      <c r="O13" s="271"/>
      <c r="P13" s="271"/>
      <c r="Q13" s="271"/>
      <c r="R13" s="67"/>
      <c r="S13" s="67"/>
      <c r="T13" s="47"/>
      <c r="U13" s="47"/>
      <c r="V13" s="47"/>
      <c r="W13" s="47"/>
      <c r="X13" s="47"/>
      <c r="Y13" s="75"/>
      <c r="Z13" s="76" t="str">
        <f>IF(AC13&gt;0,SUM(T13:X13),"")</f>
        <v/>
      </c>
      <c r="AC13" s="2">
        <f t="shared" si="1"/>
        <v>0</v>
      </c>
    </row>
    <row r="14" ht="25.5" spans="1:29">
      <c r="A14" s="269" t="s">
        <v>253</v>
      </c>
      <c r="B14" s="270" t="s">
        <v>254</v>
      </c>
      <c r="C14" s="271"/>
      <c r="D14" s="271"/>
      <c r="E14" s="271"/>
      <c r="F14" s="271"/>
      <c r="G14" s="271"/>
      <c r="H14" s="271"/>
      <c r="I14" s="271"/>
      <c r="J14" s="271"/>
      <c r="K14" s="271"/>
      <c r="L14" s="271"/>
      <c r="M14" s="271"/>
      <c r="N14" s="271"/>
      <c r="O14" s="271"/>
      <c r="P14" s="271"/>
      <c r="Q14" s="271"/>
      <c r="R14" s="64" t="s">
        <v>255</v>
      </c>
      <c r="S14" s="135"/>
      <c r="T14" s="46"/>
      <c r="U14" s="46"/>
      <c r="V14" s="46"/>
      <c r="W14" s="46"/>
      <c r="X14" s="46"/>
      <c r="Y14" s="73"/>
      <c r="Z14" s="74" t="str">
        <f>IF(AC14&gt;0,AVERAGE(Z15:Z18),"")</f>
        <v/>
      </c>
      <c r="AC14" s="2">
        <f>SUM(AC15:AC18)</f>
        <v>0</v>
      </c>
    </row>
    <row r="15" ht="24" spans="1:29">
      <c r="A15" s="274" t="s">
        <v>64</v>
      </c>
      <c r="B15" s="275" t="s">
        <v>256</v>
      </c>
      <c r="C15" s="276"/>
      <c r="D15" s="276"/>
      <c r="E15" s="276"/>
      <c r="F15" s="276"/>
      <c r="G15" s="276"/>
      <c r="H15" s="276"/>
      <c r="I15" s="276"/>
      <c r="J15" s="276"/>
      <c r="K15" s="276"/>
      <c r="L15" s="276"/>
      <c r="M15" s="276"/>
      <c r="N15" s="276"/>
      <c r="O15" s="271"/>
      <c r="P15" s="276"/>
      <c r="Q15" s="276"/>
      <c r="R15" s="65"/>
      <c r="S15" s="136"/>
      <c r="T15" s="47"/>
      <c r="U15" s="47"/>
      <c r="V15" s="47"/>
      <c r="W15" s="47"/>
      <c r="X15" s="47"/>
      <c r="Y15" s="75"/>
      <c r="Z15" s="76" t="str">
        <f>IF(AC15&gt;0,SUM(T15:X15),"")</f>
        <v/>
      </c>
      <c r="AC15" s="2">
        <f t="shared" ref="AC15:AC18" si="2">COUNT(T15:X15)</f>
        <v>0</v>
      </c>
    </row>
    <row r="16" ht="24" spans="1:29">
      <c r="A16" s="274" t="s">
        <v>66</v>
      </c>
      <c r="B16" s="275" t="s">
        <v>257</v>
      </c>
      <c r="C16" s="276"/>
      <c r="D16" s="276"/>
      <c r="E16" s="276"/>
      <c r="F16" s="276"/>
      <c r="G16" s="276"/>
      <c r="H16" s="276"/>
      <c r="I16" s="276"/>
      <c r="J16" s="276"/>
      <c r="K16" s="276"/>
      <c r="L16" s="276"/>
      <c r="M16" s="276"/>
      <c r="N16" s="276"/>
      <c r="O16" s="271"/>
      <c r="P16" s="276"/>
      <c r="Q16" s="276"/>
      <c r="R16" s="66"/>
      <c r="S16" s="136"/>
      <c r="T16" s="47"/>
      <c r="U16" s="47"/>
      <c r="V16" s="47"/>
      <c r="W16" s="47"/>
      <c r="X16" s="47"/>
      <c r="Y16" s="75"/>
      <c r="Z16" s="76" t="str">
        <f>IF(AC16&gt;0,SUM(T16:X16),"")</f>
        <v/>
      </c>
      <c r="AC16" s="2">
        <f t="shared" si="2"/>
        <v>0</v>
      </c>
    </row>
    <row r="17" ht="43.5" customHeight="1" spans="1:29">
      <c r="A17" s="278" t="s">
        <v>68</v>
      </c>
      <c r="B17" s="279" t="s">
        <v>258</v>
      </c>
      <c r="C17" s="271"/>
      <c r="D17" s="271"/>
      <c r="E17" s="271"/>
      <c r="F17" s="271"/>
      <c r="G17" s="271"/>
      <c r="H17" s="271"/>
      <c r="I17" s="271"/>
      <c r="J17" s="271"/>
      <c r="K17" s="271"/>
      <c r="L17" s="271"/>
      <c r="M17" s="271"/>
      <c r="N17" s="271"/>
      <c r="O17" s="271"/>
      <c r="P17" s="271"/>
      <c r="Q17" s="271"/>
      <c r="R17" s="62" t="s">
        <v>259</v>
      </c>
      <c r="S17" s="136"/>
      <c r="T17" s="47"/>
      <c r="U17" s="47"/>
      <c r="V17" s="47"/>
      <c r="W17" s="47"/>
      <c r="X17" s="47"/>
      <c r="Y17" s="75"/>
      <c r="Z17" s="76" t="str">
        <f>IF(AC17&gt;0,SUM(T17:X17),"")</f>
        <v/>
      </c>
      <c r="AC17" s="2">
        <f t="shared" si="2"/>
        <v>0</v>
      </c>
    </row>
    <row r="18" ht="30.75" customHeight="1" spans="1:29">
      <c r="A18" s="278" t="s">
        <v>70</v>
      </c>
      <c r="B18" s="279" t="s">
        <v>260</v>
      </c>
      <c r="C18" s="271"/>
      <c r="D18" s="271"/>
      <c r="E18" s="271"/>
      <c r="F18" s="271"/>
      <c r="G18" s="271"/>
      <c r="H18" s="271"/>
      <c r="I18" s="271"/>
      <c r="J18" s="271"/>
      <c r="K18" s="271"/>
      <c r="L18" s="271"/>
      <c r="M18" s="271"/>
      <c r="N18" s="271"/>
      <c r="O18" s="271"/>
      <c r="P18" s="271"/>
      <c r="Q18" s="276"/>
      <c r="R18" s="62" t="s">
        <v>261</v>
      </c>
      <c r="S18" s="137"/>
      <c r="T18" s="47"/>
      <c r="U18" s="47"/>
      <c r="V18" s="47"/>
      <c r="W18" s="47"/>
      <c r="X18" s="47"/>
      <c r="Y18" s="75"/>
      <c r="Z18" s="76" t="str">
        <f>IF(AC18&gt;0,SUM(T18:X18),"")</f>
        <v/>
      </c>
      <c r="AC18" s="2">
        <f t="shared" si="2"/>
        <v>0</v>
      </c>
    </row>
    <row r="19" ht="35.25" customHeight="1" spans="1:29">
      <c r="A19" s="269" t="s">
        <v>262</v>
      </c>
      <c r="B19" s="270" t="s">
        <v>263</v>
      </c>
      <c r="C19" s="271"/>
      <c r="D19" s="271"/>
      <c r="E19" s="271"/>
      <c r="F19" s="271"/>
      <c r="G19" s="271"/>
      <c r="H19" s="271"/>
      <c r="I19" s="271"/>
      <c r="J19" s="271"/>
      <c r="K19" s="271"/>
      <c r="L19" s="271"/>
      <c r="M19" s="271"/>
      <c r="N19" s="271"/>
      <c r="O19" s="271"/>
      <c r="P19" s="271"/>
      <c r="Q19" s="276"/>
      <c r="R19" s="54" t="s">
        <v>264</v>
      </c>
      <c r="S19" s="44" t="s">
        <v>190</v>
      </c>
      <c r="T19" s="46"/>
      <c r="U19" s="46"/>
      <c r="V19" s="46"/>
      <c r="W19" s="46"/>
      <c r="X19" s="46"/>
      <c r="Y19" s="73"/>
      <c r="Z19" s="74" t="str">
        <f>IF(AC19&gt;0,AVERAGE(Z20:Z27),"")</f>
        <v/>
      </c>
      <c r="AC19" s="2">
        <f>SUM(AC20:AC27)</f>
        <v>0</v>
      </c>
    </row>
    <row r="20" ht="44.25" customHeight="1" spans="1:29">
      <c r="A20" s="272" t="s">
        <v>64</v>
      </c>
      <c r="B20" s="280" t="s">
        <v>265</v>
      </c>
      <c r="C20" s="271"/>
      <c r="D20" s="271"/>
      <c r="E20" s="271"/>
      <c r="F20" s="271"/>
      <c r="G20" s="271"/>
      <c r="H20" s="271"/>
      <c r="I20" s="271"/>
      <c r="J20" s="271"/>
      <c r="K20" s="271"/>
      <c r="L20" s="271"/>
      <c r="M20" s="271"/>
      <c r="N20" s="271"/>
      <c r="O20" s="271"/>
      <c r="P20" s="271"/>
      <c r="Q20" s="276"/>
      <c r="R20" s="56"/>
      <c r="S20" s="44"/>
      <c r="T20" s="47"/>
      <c r="U20" s="47"/>
      <c r="V20" s="47"/>
      <c r="W20" s="47"/>
      <c r="X20" s="47"/>
      <c r="Y20" s="75"/>
      <c r="Z20" s="76" t="str">
        <f t="shared" ref="Z20:Z26" si="3">IF(AC20&gt;0,SUM(T20:X20),"")</f>
        <v/>
      </c>
      <c r="AC20" s="2">
        <f t="shared" ref="AC20:AC26" si="4">COUNT(T20:X20)</f>
        <v>0</v>
      </c>
    </row>
    <row r="21" ht="29.25" customHeight="1" spans="1:29">
      <c r="A21" s="272" t="s">
        <v>66</v>
      </c>
      <c r="B21" s="273" t="s">
        <v>266</v>
      </c>
      <c r="C21" s="271"/>
      <c r="D21" s="271"/>
      <c r="E21" s="271"/>
      <c r="F21" s="271"/>
      <c r="G21" s="271"/>
      <c r="H21" s="271"/>
      <c r="I21" s="285"/>
      <c r="J21" s="285"/>
      <c r="K21" s="285"/>
      <c r="L21" s="285"/>
      <c r="M21" s="285"/>
      <c r="N21" s="285"/>
      <c r="O21" s="285"/>
      <c r="P21" s="271"/>
      <c r="Q21" s="276"/>
      <c r="R21" s="56"/>
      <c r="S21" s="49" t="s">
        <v>159</v>
      </c>
      <c r="T21" s="47"/>
      <c r="U21" s="47"/>
      <c r="V21" s="47"/>
      <c r="W21" s="47"/>
      <c r="X21" s="47"/>
      <c r="Y21" s="75"/>
      <c r="Z21" s="76" t="str">
        <f t="shared" si="3"/>
        <v/>
      </c>
      <c r="AC21" s="2">
        <f t="shared" si="4"/>
        <v>0</v>
      </c>
    </row>
    <row r="22" ht="45" spans="1:29">
      <c r="A22" s="274" t="s">
        <v>68</v>
      </c>
      <c r="B22" s="275" t="s">
        <v>267</v>
      </c>
      <c r="C22" s="276"/>
      <c r="D22" s="276"/>
      <c r="E22" s="276"/>
      <c r="F22" s="276"/>
      <c r="G22" s="276"/>
      <c r="H22" s="276"/>
      <c r="I22" s="271"/>
      <c r="J22" s="271"/>
      <c r="K22" s="271"/>
      <c r="L22" s="271"/>
      <c r="M22" s="282" t="s">
        <v>268</v>
      </c>
      <c r="N22" s="282" t="s">
        <v>268</v>
      </c>
      <c r="O22" s="276"/>
      <c r="P22" s="276"/>
      <c r="Q22" s="276"/>
      <c r="R22" s="56"/>
      <c r="S22" s="49" t="s">
        <v>269</v>
      </c>
      <c r="T22" s="47"/>
      <c r="U22" s="47"/>
      <c r="V22" s="47"/>
      <c r="W22" s="47"/>
      <c r="X22" s="47"/>
      <c r="Y22" s="75"/>
      <c r="Z22" s="76" t="str">
        <f t="shared" si="3"/>
        <v/>
      </c>
      <c r="AC22" s="2">
        <f t="shared" si="4"/>
        <v>0</v>
      </c>
    </row>
    <row r="23" ht="30" spans="1:29">
      <c r="A23" s="272" t="s">
        <v>70</v>
      </c>
      <c r="B23" s="273" t="s">
        <v>270</v>
      </c>
      <c r="C23" s="271"/>
      <c r="D23" s="271"/>
      <c r="E23" s="271"/>
      <c r="F23" s="271"/>
      <c r="G23" s="271"/>
      <c r="H23" s="271"/>
      <c r="I23" s="271"/>
      <c r="J23" s="271"/>
      <c r="K23" s="271"/>
      <c r="L23" s="271"/>
      <c r="M23" s="271"/>
      <c r="N23" s="271"/>
      <c r="O23" s="271"/>
      <c r="P23" s="271"/>
      <c r="Q23" s="276"/>
      <c r="R23" s="56"/>
      <c r="S23" s="49" t="s">
        <v>159</v>
      </c>
      <c r="T23" s="47"/>
      <c r="U23" s="47"/>
      <c r="V23" s="47"/>
      <c r="W23" s="47"/>
      <c r="X23" s="47"/>
      <c r="Y23" s="75"/>
      <c r="Z23" s="76" t="str">
        <f t="shared" si="3"/>
        <v/>
      </c>
      <c r="AC23" s="2">
        <f t="shared" si="4"/>
        <v>0</v>
      </c>
    </row>
    <row r="24" ht="32.25" customHeight="1" spans="1:29">
      <c r="A24" s="274" t="s">
        <v>72</v>
      </c>
      <c r="B24" s="275" t="s">
        <v>271</v>
      </c>
      <c r="C24" s="281"/>
      <c r="D24" s="282"/>
      <c r="E24" s="281"/>
      <c r="F24" s="281"/>
      <c r="G24" s="281"/>
      <c r="H24" s="281"/>
      <c r="I24" s="276"/>
      <c r="J24" s="276"/>
      <c r="K24" s="276"/>
      <c r="L24" s="282"/>
      <c r="M24" s="282"/>
      <c r="N24" s="282"/>
      <c r="O24" s="276"/>
      <c r="P24" s="276"/>
      <c r="Q24" s="276"/>
      <c r="R24" s="56"/>
      <c r="S24" s="295" t="s">
        <v>159</v>
      </c>
      <c r="T24" s="47"/>
      <c r="U24" s="47"/>
      <c r="V24" s="47"/>
      <c r="W24" s="47"/>
      <c r="X24" s="47"/>
      <c r="Y24" s="75"/>
      <c r="Z24" s="76" t="str">
        <f t="shared" si="3"/>
        <v/>
      </c>
      <c r="AC24" s="2">
        <f t="shared" si="4"/>
        <v>0</v>
      </c>
    </row>
    <row r="25" ht="66.75" customHeight="1" spans="1:29">
      <c r="A25" s="278" t="s">
        <v>74</v>
      </c>
      <c r="B25" s="280" t="s">
        <v>272</v>
      </c>
      <c r="C25" s="271"/>
      <c r="D25" s="271"/>
      <c r="E25" s="271"/>
      <c r="F25" s="271"/>
      <c r="G25" s="271"/>
      <c r="H25" s="271"/>
      <c r="I25" s="271"/>
      <c r="J25" s="271"/>
      <c r="K25" s="271"/>
      <c r="L25" s="271"/>
      <c r="M25" s="271"/>
      <c r="N25" s="271"/>
      <c r="O25" s="271"/>
      <c r="P25" s="271"/>
      <c r="Q25" s="276"/>
      <c r="R25" s="67"/>
      <c r="S25" s="295"/>
      <c r="T25" s="47"/>
      <c r="U25" s="47"/>
      <c r="V25" s="47"/>
      <c r="W25" s="47"/>
      <c r="X25" s="47"/>
      <c r="Y25" s="75"/>
      <c r="Z25" s="76" t="str">
        <f t="shared" si="3"/>
        <v/>
      </c>
      <c r="AC25" s="2">
        <f t="shared" si="4"/>
        <v>0</v>
      </c>
    </row>
    <row r="26" ht="48" customHeight="1" spans="1:29">
      <c r="A26" s="283" t="s">
        <v>76</v>
      </c>
      <c r="B26" s="284" t="s">
        <v>273</v>
      </c>
      <c r="C26" s="285"/>
      <c r="D26" s="285"/>
      <c r="E26" s="285"/>
      <c r="F26" s="285"/>
      <c r="G26" s="285"/>
      <c r="H26" s="285"/>
      <c r="I26" s="285"/>
      <c r="J26" s="285"/>
      <c r="K26" s="285"/>
      <c r="L26" s="285"/>
      <c r="M26" s="285"/>
      <c r="N26" s="285"/>
      <c r="O26" s="285"/>
      <c r="P26" s="285"/>
      <c r="Q26" s="285"/>
      <c r="R26" s="51" t="s">
        <v>274</v>
      </c>
      <c r="S26" s="172"/>
      <c r="T26" s="47"/>
      <c r="U26" s="47"/>
      <c r="V26" s="47"/>
      <c r="W26" s="47"/>
      <c r="X26" s="47"/>
      <c r="Y26" s="75"/>
      <c r="Z26" s="76" t="str">
        <f t="shared" si="3"/>
        <v/>
      </c>
      <c r="AC26" s="2">
        <f t="shared" si="4"/>
        <v>0</v>
      </c>
    </row>
    <row r="27" ht="45" customHeight="1" spans="1:29">
      <c r="A27" s="274" t="s">
        <v>78</v>
      </c>
      <c r="B27" s="275" t="s">
        <v>275</v>
      </c>
      <c r="C27" s="276"/>
      <c r="D27" s="276"/>
      <c r="E27" s="276"/>
      <c r="F27" s="276"/>
      <c r="G27" s="276"/>
      <c r="H27" s="276"/>
      <c r="I27" s="276"/>
      <c r="J27" s="276"/>
      <c r="K27" s="276"/>
      <c r="L27" s="276"/>
      <c r="M27" s="276"/>
      <c r="N27" s="276"/>
      <c r="O27" s="276"/>
      <c r="P27" s="271"/>
      <c r="Q27" s="276"/>
      <c r="R27" s="44" t="s">
        <v>276</v>
      </c>
      <c r="S27" s="295" t="s">
        <v>152</v>
      </c>
      <c r="T27" s="46"/>
      <c r="U27" s="46"/>
      <c r="V27" s="46"/>
      <c r="W27" s="46"/>
      <c r="X27" s="46"/>
      <c r="Y27" s="73"/>
      <c r="Z27" s="74" t="str">
        <f>IF(AC27&gt;0,AVERAGE(Z28:Z30),"")</f>
        <v/>
      </c>
      <c r="AC27" s="2">
        <f>SUM(AC28:AC30)</f>
        <v>0</v>
      </c>
    </row>
    <row r="28" spans="1:29">
      <c r="A28" s="286" t="s">
        <v>80</v>
      </c>
      <c r="B28" s="275" t="s">
        <v>277</v>
      </c>
      <c r="C28" s="276"/>
      <c r="D28" s="276"/>
      <c r="E28" s="276"/>
      <c r="F28" s="276"/>
      <c r="G28" s="276"/>
      <c r="H28" s="276"/>
      <c r="I28" s="276"/>
      <c r="J28" s="276"/>
      <c r="K28" s="276"/>
      <c r="L28" s="276"/>
      <c r="M28" s="276"/>
      <c r="N28" s="276"/>
      <c r="O28" s="276"/>
      <c r="P28" s="271"/>
      <c r="Q28" s="276"/>
      <c r="R28" s="44"/>
      <c r="S28" s="295"/>
      <c r="T28" s="47"/>
      <c r="U28" s="47"/>
      <c r="V28" s="47"/>
      <c r="W28" s="47"/>
      <c r="X28" s="47"/>
      <c r="Y28" s="75"/>
      <c r="Z28" s="76" t="str">
        <f>IF(AC28&gt;0,SUM(T28:X28),"")</f>
        <v/>
      </c>
      <c r="AC28" s="2">
        <f t="shared" ref="AC28:AC30" si="5">COUNT(T28:X28)</f>
        <v>0</v>
      </c>
    </row>
    <row r="29" spans="1:29">
      <c r="A29" s="286" t="s">
        <v>182</v>
      </c>
      <c r="B29" s="275" t="s">
        <v>278</v>
      </c>
      <c r="C29" s="276"/>
      <c r="D29" s="276"/>
      <c r="E29" s="276"/>
      <c r="F29" s="276"/>
      <c r="G29" s="276"/>
      <c r="H29" s="276"/>
      <c r="I29" s="276"/>
      <c r="J29" s="276"/>
      <c r="K29" s="276"/>
      <c r="L29" s="276"/>
      <c r="M29" s="276"/>
      <c r="N29" s="276"/>
      <c r="O29" s="276"/>
      <c r="P29" s="271"/>
      <c r="Q29" s="276"/>
      <c r="R29" s="44"/>
      <c r="S29" s="295"/>
      <c r="T29" s="47"/>
      <c r="U29" s="47"/>
      <c r="V29" s="47"/>
      <c r="W29" s="47"/>
      <c r="X29" s="47"/>
      <c r="Y29" s="75"/>
      <c r="Z29" s="76" t="str">
        <f>IF(AC29&gt;0,SUM(T29:X29),"")</f>
        <v/>
      </c>
      <c r="AC29" s="2">
        <f t="shared" si="5"/>
        <v>0</v>
      </c>
    </row>
    <row r="30" ht="24" spans="1:29">
      <c r="A30" s="286" t="s">
        <v>160</v>
      </c>
      <c r="B30" s="275" t="s">
        <v>279</v>
      </c>
      <c r="C30" s="276"/>
      <c r="D30" s="276"/>
      <c r="E30" s="276"/>
      <c r="F30" s="276"/>
      <c r="G30" s="276"/>
      <c r="H30" s="276"/>
      <c r="I30" s="276"/>
      <c r="J30" s="276"/>
      <c r="K30" s="276"/>
      <c r="L30" s="276"/>
      <c r="M30" s="276"/>
      <c r="N30" s="276"/>
      <c r="O30" s="276"/>
      <c r="P30" s="271"/>
      <c r="Q30" s="276"/>
      <c r="R30" s="44"/>
      <c r="S30" s="295"/>
      <c r="T30" s="47"/>
      <c r="U30" s="47"/>
      <c r="V30" s="47"/>
      <c r="W30" s="47"/>
      <c r="X30" s="47"/>
      <c r="Y30" s="75"/>
      <c r="Z30" s="76" t="str">
        <f>IF(AC30&gt;0,SUM(T30:X30),"")</f>
        <v/>
      </c>
      <c r="AC30" s="2">
        <f t="shared" si="5"/>
        <v>0</v>
      </c>
    </row>
    <row r="31" spans="1:2">
      <c r="A31" s="287" t="s">
        <v>280</v>
      </c>
      <c r="B31" s="288"/>
    </row>
    <row r="32" spans="1:2">
      <c r="A32" s="289" t="s">
        <v>281</v>
      </c>
      <c r="B32" s="267"/>
    </row>
    <row r="33" spans="1:26">
      <c r="A33" s="290" t="s">
        <v>282</v>
      </c>
      <c r="B33" s="267"/>
      <c r="X33" s="69" t="s">
        <v>86</v>
      </c>
      <c r="Z33" s="77" t="e">
        <f>AVERAGE(Z5,Z9,Z10,Z14,Z19)</f>
        <v>#DIV/0!</v>
      </c>
    </row>
    <row r="34" spans="1:2">
      <c r="A34" s="290" t="s">
        <v>283</v>
      </c>
      <c r="B34" s="267"/>
    </row>
    <row r="35" spans="1:2">
      <c r="A35" s="290" t="s">
        <v>284</v>
      </c>
      <c r="B35" s="267"/>
    </row>
    <row r="36" spans="1:2">
      <c r="A36" s="290" t="s">
        <v>285</v>
      </c>
      <c r="B36" s="267"/>
    </row>
    <row r="37" spans="1:1">
      <c r="A37" s="3"/>
    </row>
    <row r="38" spans="1:2">
      <c r="A38" s="291"/>
      <c r="B38" s="292" t="s">
        <v>133</v>
      </c>
    </row>
    <row r="39" spans="1:2">
      <c r="A39" s="293" t="s">
        <v>165</v>
      </c>
      <c r="B39" s="294" t="s">
        <v>166</v>
      </c>
    </row>
  </sheetData>
  <sheetProtection password="CF63" sheet="1" selectLockedCells="1" objects="1" scenarios="1"/>
  <mergeCells count="9">
    <mergeCell ref="R5:R8"/>
    <mergeCell ref="R10:R13"/>
    <mergeCell ref="R14:R16"/>
    <mergeCell ref="R19:R25"/>
    <mergeCell ref="R27:R30"/>
    <mergeCell ref="S10:S13"/>
    <mergeCell ref="S19:S20"/>
    <mergeCell ref="S24:S25"/>
    <mergeCell ref="S27:S30"/>
  </mergeCells>
  <dataValidations count="5">
    <dataValidation type="whole" operator="equal" allowBlank="1" showInputMessage="1" showErrorMessage="1" sqref="T5:T30">
      <formula1>0</formula1>
    </dataValidation>
    <dataValidation type="whole" operator="equal" allowBlank="1" showInputMessage="1" showErrorMessage="1" sqref="U5:U30">
      <formula1>1</formula1>
    </dataValidation>
    <dataValidation type="whole" operator="equal" allowBlank="1" showInputMessage="1" showErrorMessage="1" sqref="V5:V30">
      <formula1>2</formula1>
    </dataValidation>
    <dataValidation type="whole" operator="equal" allowBlank="1" showInputMessage="1" showErrorMessage="1" sqref="W5:W30">
      <formula1>3</formula1>
    </dataValidation>
    <dataValidation type="whole" operator="equal" allowBlank="1" showInputMessage="1" showErrorMessage="1" sqref="X5:X30">
      <formula1>4</formula1>
    </dataValidation>
  </dataValidations>
  <pageMargins left="0.7" right="0.7" top="0.75" bottom="0.75" header="0.3" footer="0.3"/>
  <pageSetup paperSize="1" orientation="portrait" horizontalDpi="300" verticalDpi="3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C49"/>
  <sheetViews>
    <sheetView zoomScale="80" zoomScaleNormal="80" workbookViewId="0">
      <pane xSplit="2" ySplit="4" topLeftCell="T6" activePane="bottomRight" state="frozen"/>
      <selection/>
      <selection pane="topRight"/>
      <selection pane="bottomLeft"/>
      <selection pane="bottomRight" activeCell="T6" sqref="T6"/>
    </sheetView>
  </sheetViews>
  <sheetFormatPr defaultColWidth="8.85714285714286" defaultRowHeight="15"/>
  <cols>
    <col min="1" max="1" width="8.85714285714286" style="2"/>
    <col min="2" max="2" width="70.7142857142857" style="3" customWidth="1"/>
    <col min="3" max="17" width="8.85714285714286" style="2" customWidth="1"/>
    <col min="18" max="18" width="36.4285714285714" style="2" customWidth="1"/>
    <col min="19" max="19" width="15.7142857142857" style="2" customWidth="1"/>
    <col min="20" max="24" width="8.85714285714286" style="2"/>
    <col min="25" max="25" width="50.7142857142857" style="4" customWidth="1"/>
    <col min="26" max="26" width="13.5714285714286" style="2" customWidth="1"/>
    <col min="27" max="28" width="8.85714285714286" style="2"/>
    <col min="29" max="29" width="8.85714285714286" style="2" hidden="1" customWidth="1"/>
    <col min="30" max="16384" width="8.85714285714286" style="2"/>
  </cols>
  <sheetData>
    <row r="1" spans="1:2">
      <c r="A1" s="221" t="s">
        <v>22</v>
      </c>
      <c r="B1" s="222"/>
    </row>
    <row r="2" s="1" customFormat="1" spans="1:25">
      <c r="A2" s="223"/>
      <c r="B2" s="224"/>
      <c r="C2" s="10"/>
      <c r="D2" s="10"/>
      <c r="E2" s="10"/>
      <c r="F2" s="10"/>
      <c r="G2" s="10"/>
      <c r="H2" s="10"/>
      <c r="I2" s="10"/>
      <c r="J2" s="10"/>
      <c r="K2" s="10"/>
      <c r="L2" s="36" t="s">
        <v>23</v>
      </c>
      <c r="M2" s="10"/>
      <c r="N2" s="10"/>
      <c r="O2" s="10"/>
      <c r="P2" s="10"/>
      <c r="Q2" s="10"/>
      <c r="Y2" s="70"/>
    </row>
    <row r="3" ht="38.25" spans="1:26">
      <c r="A3" s="225"/>
      <c r="B3" s="226"/>
      <c r="C3" s="13" t="s">
        <v>24</v>
      </c>
      <c r="D3" s="14"/>
      <c r="E3" s="15"/>
      <c r="F3" s="15"/>
      <c r="G3" s="15"/>
      <c r="H3" s="16"/>
      <c r="I3" s="37" t="s">
        <v>25</v>
      </c>
      <c r="J3" s="37" t="s">
        <v>26</v>
      </c>
      <c r="K3" s="37" t="s">
        <v>27</v>
      </c>
      <c r="L3" s="37" t="s">
        <v>28</v>
      </c>
      <c r="M3" s="37" t="s">
        <v>29</v>
      </c>
      <c r="N3" s="37" t="s">
        <v>30</v>
      </c>
      <c r="O3" s="37" t="s">
        <v>31</v>
      </c>
      <c r="P3" s="37" t="s">
        <v>32</v>
      </c>
      <c r="Q3" s="37" t="s">
        <v>33</v>
      </c>
      <c r="T3" s="39"/>
      <c r="U3" s="39"/>
      <c r="V3" s="40" t="s">
        <v>34</v>
      </c>
      <c r="W3" s="39"/>
      <c r="X3" s="39"/>
      <c r="Z3" s="48"/>
    </row>
    <row r="4" ht="88.5" customHeight="1" spans="1:26">
      <c r="A4" s="227" t="s">
        <v>286</v>
      </c>
      <c r="B4" s="226"/>
      <c r="C4" s="18" t="s">
        <v>36</v>
      </c>
      <c r="D4" s="18" t="s">
        <v>37</v>
      </c>
      <c r="E4" s="18" t="s">
        <v>38</v>
      </c>
      <c r="F4" s="18" t="s">
        <v>39</v>
      </c>
      <c r="G4" s="18" t="s">
        <v>40</v>
      </c>
      <c r="H4" s="18" t="s">
        <v>41</v>
      </c>
      <c r="I4" s="18" t="s">
        <v>42</v>
      </c>
      <c r="J4" s="18" t="s">
        <v>43</v>
      </c>
      <c r="K4" s="18" t="s">
        <v>44</v>
      </c>
      <c r="L4" s="18" t="s">
        <v>45</v>
      </c>
      <c r="M4" s="18" t="s">
        <v>46</v>
      </c>
      <c r="N4" s="18" t="s">
        <v>47</v>
      </c>
      <c r="O4" s="18" t="s">
        <v>48</v>
      </c>
      <c r="P4" s="18" t="s">
        <v>49</v>
      </c>
      <c r="Q4" s="18" t="s">
        <v>50</v>
      </c>
      <c r="R4" s="41" t="s">
        <v>51</v>
      </c>
      <c r="S4" s="106" t="s">
        <v>52</v>
      </c>
      <c r="T4" s="43">
        <f>'B. P&amp;S 3. Communication'!T4</f>
        <v>0</v>
      </c>
      <c r="U4" s="43">
        <f>'B. P&amp;S 3. Communication'!U4</f>
        <v>1</v>
      </c>
      <c r="V4" s="43">
        <f>'B. P&amp;S 3. Communication'!V4</f>
        <v>2</v>
      </c>
      <c r="W4" s="43">
        <f>'B. P&amp;S 3. Communication'!W4</f>
        <v>3</v>
      </c>
      <c r="X4" s="43">
        <f>'B. P&amp;S 3. Communication'!X4</f>
        <v>4</v>
      </c>
      <c r="Y4" s="71" t="s">
        <v>53</v>
      </c>
      <c r="Z4" s="72" t="s">
        <v>54</v>
      </c>
    </row>
    <row r="5" ht="38.25" spans="1:29">
      <c r="A5" s="228" t="s">
        <v>287</v>
      </c>
      <c r="B5" s="229" t="s">
        <v>288</v>
      </c>
      <c r="C5" s="230"/>
      <c r="D5" s="230"/>
      <c r="E5" s="230"/>
      <c r="F5" s="230"/>
      <c r="G5" s="230"/>
      <c r="H5" s="230"/>
      <c r="I5" s="230"/>
      <c r="J5" s="230"/>
      <c r="K5" s="230"/>
      <c r="L5" s="230"/>
      <c r="M5" s="230"/>
      <c r="N5" s="230"/>
      <c r="O5" s="230"/>
      <c r="P5" s="230"/>
      <c r="Q5" s="230"/>
      <c r="R5" s="44" t="s">
        <v>57</v>
      </c>
      <c r="S5" s="135"/>
      <c r="T5" s="46"/>
      <c r="U5" s="46"/>
      <c r="V5" s="46"/>
      <c r="W5" s="46"/>
      <c r="X5" s="46"/>
      <c r="Y5" s="73"/>
      <c r="Z5" s="74" t="str">
        <f>IF(AC5&gt;0,AVERAGE(Z6:Z8),"")</f>
        <v/>
      </c>
      <c r="AC5" s="2">
        <f>SUM(AC6:AC8)</f>
        <v>0</v>
      </c>
    </row>
    <row r="6" spans="1:29">
      <c r="A6" s="231" t="s">
        <v>64</v>
      </c>
      <c r="B6" s="232" t="s">
        <v>140</v>
      </c>
      <c r="C6" s="230"/>
      <c r="D6" s="230"/>
      <c r="E6" s="230"/>
      <c r="F6" s="230"/>
      <c r="G6" s="230"/>
      <c r="H6" s="230"/>
      <c r="I6" s="230"/>
      <c r="J6" s="230"/>
      <c r="K6" s="230"/>
      <c r="L6" s="230"/>
      <c r="M6" s="230"/>
      <c r="N6" s="230"/>
      <c r="O6" s="230"/>
      <c r="P6" s="230"/>
      <c r="Q6" s="230"/>
      <c r="R6" s="44"/>
      <c r="S6" s="136"/>
      <c r="T6" s="47"/>
      <c r="U6" s="47"/>
      <c r="V6" s="47"/>
      <c r="W6" s="47"/>
      <c r="X6" s="47"/>
      <c r="Y6" s="75"/>
      <c r="Z6" s="76" t="str">
        <f>IF(AC6&gt;0,SUM(T6:X6),"")</f>
        <v/>
      </c>
      <c r="AC6" s="2">
        <f>COUNT(T6:X6)</f>
        <v>0</v>
      </c>
    </row>
    <row r="7" spans="1:29">
      <c r="A7" s="233" t="s">
        <v>66</v>
      </c>
      <c r="B7" s="234" t="s">
        <v>141</v>
      </c>
      <c r="C7" s="230"/>
      <c r="D7" s="230"/>
      <c r="E7" s="230"/>
      <c r="F7" s="230"/>
      <c r="G7" s="230"/>
      <c r="H7" s="230"/>
      <c r="I7" s="230"/>
      <c r="J7" s="230"/>
      <c r="K7" s="230"/>
      <c r="L7" s="230"/>
      <c r="M7" s="230"/>
      <c r="N7" s="230"/>
      <c r="O7" s="230"/>
      <c r="P7" s="230"/>
      <c r="Q7" s="235"/>
      <c r="R7" s="44"/>
      <c r="S7" s="136"/>
      <c r="T7" s="47"/>
      <c r="U7" s="47"/>
      <c r="V7" s="47"/>
      <c r="W7" s="47"/>
      <c r="X7" s="47"/>
      <c r="Y7" s="75"/>
      <c r="Z7" s="76" t="str">
        <f>IF(AC7&gt;0,SUM(T7:X7),"")</f>
        <v/>
      </c>
      <c r="AC7" s="2">
        <f t="shared" ref="AC7:AC9" si="0">COUNT(T7:X7)</f>
        <v>0</v>
      </c>
    </row>
    <row r="8" spans="1:29">
      <c r="A8" s="233" t="s">
        <v>68</v>
      </c>
      <c r="B8" s="234" t="s">
        <v>142</v>
      </c>
      <c r="C8" s="235"/>
      <c r="D8" s="235"/>
      <c r="E8" s="235"/>
      <c r="F8" s="235"/>
      <c r="G8" s="235"/>
      <c r="H8" s="235"/>
      <c r="I8" s="235"/>
      <c r="J8" s="235"/>
      <c r="K8" s="235"/>
      <c r="L8" s="235"/>
      <c r="M8" s="235"/>
      <c r="N8" s="235"/>
      <c r="O8" s="235"/>
      <c r="P8" s="235"/>
      <c r="Q8" s="230"/>
      <c r="R8" s="44"/>
      <c r="S8" s="136"/>
      <c r="T8" s="47"/>
      <c r="U8" s="47"/>
      <c r="V8" s="47"/>
      <c r="W8" s="47"/>
      <c r="X8" s="47"/>
      <c r="Y8" s="75"/>
      <c r="Z8" s="76" t="str">
        <f>IF(AC8&gt;0,SUM(T8:X8),"")</f>
        <v/>
      </c>
      <c r="AC8" s="2">
        <f t="shared" si="0"/>
        <v>0</v>
      </c>
    </row>
    <row r="9" ht="38.25" spans="1:29">
      <c r="A9" s="236" t="s">
        <v>289</v>
      </c>
      <c r="B9" s="237" t="s">
        <v>290</v>
      </c>
      <c r="C9" s="230"/>
      <c r="D9" s="230"/>
      <c r="E9" s="230"/>
      <c r="F9" s="230"/>
      <c r="G9" s="230"/>
      <c r="H9" s="230"/>
      <c r="I9" s="230"/>
      <c r="J9" s="230"/>
      <c r="K9" s="230"/>
      <c r="L9" s="230"/>
      <c r="M9" s="230"/>
      <c r="N9" s="230"/>
      <c r="O9" s="230"/>
      <c r="P9" s="230"/>
      <c r="Q9" s="230"/>
      <c r="R9" s="262" t="s">
        <v>60</v>
      </c>
      <c r="S9" s="136"/>
      <c r="T9" s="47"/>
      <c r="U9" s="47"/>
      <c r="V9" s="47"/>
      <c r="W9" s="47"/>
      <c r="X9" s="47"/>
      <c r="Y9" s="75"/>
      <c r="Z9" s="74" t="str">
        <f>IF(AC9&gt;0,SUM(T9:X9),"")</f>
        <v/>
      </c>
      <c r="AC9" s="2">
        <f t="shared" si="0"/>
        <v>0</v>
      </c>
    </row>
    <row r="10" ht="25.5" customHeight="1" spans="1:29">
      <c r="A10" s="236" t="s">
        <v>291</v>
      </c>
      <c r="B10" s="229" t="s">
        <v>292</v>
      </c>
      <c r="C10" s="230"/>
      <c r="D10" s="230"/>
      <c r="E10" s="230"/>
      <c r="F10" s="230"/>
      <c r="G10" s="230"/>
      <c r="H10" s="230"/>
      <c r="I10" s="230"/>
      <c r="J10" s="230"/>
      <c r="K10" s="230"/>
      <c r="L10" s="230"/>
      <c r="M10" s="230"/>
      <c r="N10" s="230"/>
      <c r="O10" s="230"/>
      <c r="P10" s="230"/>
      <c r="Q10" s="230"/>
      <c r="R10" s="54" t="s">
        <v>293</v>
      </c>
      <c r="S10" s="136"/>
      <c r="T10" s="46"/>
      <c r="U10" s="46"/>
      <c r="V10" s="46"/>
      <c r="W10" s="46"/>
      <c r="X10" s="46"/>
      <c r="Y10" s="73"/>
      <c r="Z10" s="74" t="str">
        <f>IF(AC10&gt;0,AVERAGE(Z11:Z15),"")</f>
        <v/>
      </c>
      <c r="AC10" s="2">
        <f>SUM(AC11:AC15)</f>
        <v>0</v>
      </c>
    </row>
    <row r="11" ht="51" spans="1:29">
      <c r="A11" s="231" t="s">
        <v>64</v>
      </c>
      <c r="B11" s="232" t="s">
        <v>294</v>
      </c>
      <c r="C11" s="230"/>
      <c r="D11" s="230"/>
      <c r="E11" s="230"/>
      <c r="F11" s="230"/>
      <c r="G11" s="230"/>
      <c r="H11" s="230"/>
      <c r="I11" s="230"/>
      <c r="J11" s="230"/>
      <c r="K11" s="230"/>
      <c r="L11" s="230"/>
      <c r="M11" s="230"/>
      <c r="N11" s="230"/>
      <c r="O11" s="230"/>
      <c r="P11" s="230"/>
      <c r="Q11" s="230"/>
      <c r="R11" s="56"/>
      <c r="S11" s="136"/>
      <c r="T11" s="47"/>
      <c r="U11" s="47"/>
      <c r="V11" s="47"/>
      <c r="W11" s="47"/>
      <c r="X11" s="47"/>
      <c r="Y11" s="75"/>
      <c r="Z11" s="76" t="str">
        <f>IF(AC11&gt;0,SUM(T11:X11),"")</f>
        <v/>
      </c>
      <c r="AC11" s="2">
        <f t="shared" ref="AC11:AC15" si="1">COUNT(T11:X11)</f>
        <v>0</v>
      </c>
    </row>
    <row r="12" ht="25.5" spans="1:29">
      <c r="A12" s="231" t="s">
        <v>66</v>
      </c>
      <c r="B12" s="232" t="s">
        <v>295</v>
      </c>
      <c r="C12" s="230"/>
      <c r="D12" s="230"/>
      <c r="E12" s="230"/>
      <c r="F12" s="230"/>
      <c r="G12" s="230"/>
      <c r="H12" s="230"/>
      <c r="I12" s="230"/>
      <c r="J12" s="230"/>
      <c r="K12" s="230"/>
      <c r="L12" s="230"/>
      <c r="M12" s="230"/>
      <c r="N12" s="230"/>
      <c r="O12" s="230"/>
      <c r="P12" s="230"/>
      <c r="Q12" s="230"/>
      <c r="R12" s="56"/>
      <c r="S12" s="136"/>
      <c r="T12" s="47"/>
      <c r="U12" s="47"/>
      <c r="V12" s="47"/>
      <c r="W12" s="47"/>
      <c r="X12" s="47"/>
      <c r="Y12" s="75"/>
      <c r="Z12" s="76" t="str">
        <f>IF(AC12&gt;0,SUM(T12:X12),"")</f>
        <v/>
      </c>
      <c r="AC12" s="2">
        <f t="shared" si="1"/>
        <v>0</v>
      </c>
    </row>
    <row r="13" ht="25.5" spans="1:29">
      <c r="A13" s="231" t="s">
        <v>68</v>
      </c>
      <c r="B13" s="232" t="s">
        <v>296</v>
      </c>
      <c r="C13" s="230"/>
      <c r="D13" s="230"/>
      <c r="E13" s="230"/>
      <c r="F13" s="230"/>
      <c r="G13" s="230"/>
      <c r="H13" s="230"/>
      <c r="I13" s="230"/>
      <c r="J13" s="230"/>
      <c r="K13" s="230"/>
      <c r="L13" s="230"/>
      <c r="M13" s="230"/>
      <c r="N13" s="230"/>
      <c r="O13" s="230"/>
      <c r="P13" s="230"/>
      <c r="Q13" s="230"/>
      <c r="R13" s="67"/>
      <c r="S13" s="136"/>
      <c r="T13" s="47"/>
      <c r="U13" s="47"/>
      <c r="V13" s="47"/>
      <c r="W13" s="47"/>
      <c r="X13" s="47"/>
      <c r="Y13" s="75"/>
      <c r="Z13" s="76" t="str">
        <f>IF(AC13&gt;0,SUM(T13:X13),"")</f>
        <v/>
      </c>
      <c r="AC13" s="2">
        <f t="shared" si="1"/>
        <v>0</v>
      </c>
    </row>
    <row r="14" ht="25.5" spans="1:29">
      <c r="A14" s="238" t="s">
        <v>70</v>
      </c>
      <c r="B14" s="239" t="s">
        <v>297</v>
      </c>
      <c r="C14" s="230"/>
      <c r="D14" s="230"/>
      <c r="E14" s="230"/>
      <c r="F14" s="230"/>
      <c r="G14" s="230"/>
      <c r="H14" s="230"/>
      <c r="I14" s="230"/>
      <c r="J14" s="230"/>
      <c r="K14" s="230"/>
      <c r="L14" s="230"/>
      <c r="M14" s="230"/>
      <c r="N14" s="230"/>
      <c r="O14" s="230"/>
      <c r="P14" s="230"/>
      <c r="Q14" s="230"/>
      <c r="R14" s="49" t="s">
        <v>298</v>
      </c>
      <c r="S14" s="136"/>
      <c r="T14" s="47"/>
      <c r="U14" s="47"/>
      <c r="V14" s="47"/>
      <c r="W14" s="47"/>
      <c r="X14" s="47"/>
      <c r="Y14" s="75"/>
      <c r="Z14" s="76" t="str">
        <f>IF(AC14&gt;0,SUM(T14:X14),"")</f>
        <v/>
      </c>
      <c r="AC14" s="2">
        <f t="shared" si="1"/>
        <v>0</v>
      </c>
    </row>
    <row r="15" ht="35.25" customHeight="1" spans="1:29">
      <c r="A15" s="240" t="s">
        <v>72</v>
      </c>
      <c r="B15" s="241" t="s">
        <v>299</v>
      </c>
      <c r="C15" s="230"/>
      <c r="D15" s="230"/>
      <c r="E15" s="230"/>
      <c r="F15" s="230"/>
      <c r="G15" s="230"/>
      <c r="H15" s="230"/>
      <c r="I15" s="230"/>
      <c r="J15" s="230"/>
      <c r="K15" s="230"/>
      <c r="L15" s="230"/>
      <c r="M15" s="230"/>
      <c r="N15" s="230"/>
      <c r="O15" s="230"/>
      <c r="P15" s="230"/>
      <c r="Q15" s="230"/>
      <c r="R15" s="52" t="s">
        <v>300</v>
      </c>
      <c r="S15" s="136"/>
      <c r="T15" s="47"/>
      <c r="U15" s="47"/>
      <c r="V15" s="47"/>
      <c r="W15" s="47"/>
      <c r="X15" s="47"/>
      <c r="Y15" s="75"/>
      <c r="Z15" s="76" t="str">
        <f>IF(AC15&gt;0,SUM(T15:X15),"")</f>
        <v/>
      </c>
      <c r="AC15" s="2">
        <f t="shared" si="1"/>
        <v>0</v>
      </c>
    </row>
    <row r="16" ht="25.5" customHeight="1" spans="1:29">
      <c r="A16" s="242" t="s">
        <v>301</v>
      </c>
      <c r="B16" s="237" t="s">
        <v>302</v>
      </c>
      <c r="C16" s="230"/>
      <c r="D16" s="230"/>
      <c r="E16" s="230"/>
      <c r="F16" s="230"/>
      <c r="G16" s="230"/>
      <c r="H16" s="230"/>
      <c r="I16" s="230"/>
      <c r="J16" s="230"/>
      <c r="K16" s="230"/>
      <c r="L16" s="230"/>
      <c r="M16" s="230"/>
      <c r="N16" s="230"/>
      <c r="O16" s="230"/>
      <c r="P16" s="230"/>
      <c r="Q16" s="230"/>
      <c r="R16" s="54" t="s">
        <v>303</v>
      </c>
      <c r="S16" s="136"/>
      <c r="T16" s="46"/>
      <c r="U16" s="46"/>
      <c r="V16" s="46"/>
      <c r="W16" s="46"/>
      <c r="X16" s="46"/>
      <c r="Y16" s="73"/>
      <c r="Z16" s="74" t="str">
        <f>IF(AC16&gt;0,AVERAGE(Z17:Z25),"")</f>
        <v/>
      </c>
      <c r="AC16" s="2">
        <f>SUM(AC17:AC25)</f>
        <v>0</v>
      </c>
    </row>
    <row r="17" ht="25.5" spans="1:29">
      <c r="A17" s="231" t="s">
        <v>64</v>
      </c>
      <c r="B17" s="239" t="s">
        <v>304</v>
      </c>
      <c r="C17" s="230"/>
      <c r="D17" s="230"/>
      <c r="E17" s="230"/>
      <c r="F17" s="230"/>
      <c r="G17" s="230"/>
      <c r="H17" s="230"/>
      <c r="I17" s="230"/>
      <c r="J17" s="230"/>
      <c r="K17" s="230"/>
      <c r="L17" s="230"/>
      <c r="M17" s="230"/>
      <c r="N17" s="230"/>
      <c r="O17" s="230"/>
      <c r="P17" s="230"/>
      <c r="Q17" s="230"/>
      <c r="R17" s="56"/>
      <c r="S17" s="136"/>
      <c r="T17" s="47"/>
      <c r="U17" s="47"/>
      <c r="V17" s="47"/>
      <c r="W17" s="47"/>
      <c r="X17" s="47"/>
      <c r="Y17" s="75"/>
      <c r="Z17" s="76" t="str">
        <f t="shared" ref="Z17:Z25" si="2">IF(AC17&gt;0,SUM(T17:X17),"")</f>
        <v/>
      </c>
      <c r="AC17" s="2">
        <f t="shared" ref="AC17:AC25" si="3">COUNT(T17:X17)</f>
        <v>0</v>
      </c>
    </row>
    <row r="18" ht="25.5" spans="1:29">
      <c r="A18" s="231" t="s">
        <v>66</v>
      </c>
      <c r="B18" s="239" t="s">
        <v>305</v>
      </c>
      <c r="C18" s="230"/>
      <c r="D18" s="230"/>
      <c r="E18" s="230"/>
      <c r="F18" s="230"/>
      <c r="G18" s="230"/>
      <c r="H18" s="230"/>
      <c r="I18" s="230"/>
      <c r="J18" s="230"/>
      <c r="K18" s="230"/>
      <c r="L18" s="230"/>
      <c r="M18" s="230"/>
      <c r="N18" s="230"/>
      <c r="O18" s="230"/>
      <c r="P18" s="230"/>
      <c r="Q18" s="230"/>
      <c r="R18" s="56"/>
      <c r="S18" s="136"/>
      <c r="T18" s="47"/>
      <c r="U18" s="47"/>
      <c r="V18" s="47"/>
      <c r="W18" s="47"/>
      <c r="X18" s="47"/>
      <c r="Y18" s="75"/>
      <c r="Z18" s="76" t="str">
        <f t="shared" si="2"/>
        <v/>
      </c>
      <c r="AC18" s="2">
        <f t="shared" si="3"/>
        <v>0</v>
      </c>
    </row>
    <row r="19" spans="1:29">
      <c r="A19" s="243" t="s">
        <v>68</v>
      </c>
      <c r="B19" s="244" t="s">
        <v>306</v>
      </c>
      <c r="C19" s="230"/>
      <c r="D19" s="230"/>
      <c r="E19" s="230"/>
      <c r="F19" s="230"/>
      <c r="G19" s="230"/>
      <c r="H19" s="230"/>
      <c r="I19" s="230"/>
      <c r="J19" s="230"/>
      <c r="K19" s="230"/>
      <c r="L19" s="230"/>
      <c r="M19" s="230"/>
      <c r="N19" s="230"/>
      <c r="O19" s="230"/>
      <c r="P19" s="230"/>
      <c r="Q19" s="230"/>
      <c r="R19" s="67"/>
      <c r="S19" s="136"/>
      <c r="T19" s="47"/>
      <c r="U19" s="47"/>
      <c r="V19" s="47"/>
      <c r="W19" s="47"/>
      <c r="X19" s="47"/>
      <c r="Y19" s="75"/>
      <c r="Z19" s="76" t="str">
        <f t="shared" si="2"/>
        <v/>
      </c>
      <c r="AC19" s="2">
        <f t="shared" si="3"/>
        <v>0</v>
      </c>
    </row>
    <row r="20" ht="25.5" customHeight="1" spans="1:29">
      <c r="A20" s="238" t="s">
        <v>70</v>
      </c>
      <c r="B20" s="245" t="s">
        <v>307</v>
      </c>
      <c r="C20" s="230"/>
      <c r="D20" s="230"/>
      <c r="E20" s="230"/>
      <c r="F20" s="230"/>
      <c r="G20" s="230"/>
      <c r="H20" s="230"/>
      <c r="I20" s="230"/>
      <c r="J20" s="230"/>
      <c r="K20" s="230"/>
      <c r="L20" s="230"/>
      <c r="M20" s="230"/>
      <c r="N20" s="230"/>
      <c r="O20" s="230"/>
      <c r="P20" s="230"/>
      <c r="Q20" s="235"/>
      <c r="R20" s="54" t="s">
        <v>308</v>
      </c>
      <c r="S20" s="136"/>
      <c r="T20" s="47"/>
      <c r="U20" s="47"/>
      <c r="V20" s="47"/>
      <c r="W20" s="47"/>
      <c r="X20" s="47"/>
      <c r="Y20" s="75"/>
      <c r="Z20" s="76" t="str">
        <f t="shared" si="2"/>
        <v/>
      </c>
      <c r="AC20" s="2">
        <f t="shared" si="3"/>
        <v>0</v>
      </c>
    </row>
    <row r="21" ht="25.5" spans="1:29">
      <c r="A21" s="246" t="s">
        <v>72</v>
      </c>
      <c r="B21" s="239" t="s">
        <v>309</v>
      </c>
      <c r="C21" s="230"/>
      <c r="D21" s="230"/>
      <c r="E21" s="230"/>
      <c r="F21" s="230"/>
      <c r="G21" s="230"/>
      <c r="H21" s="230"/>
      <c r="I21" s="230"/>
      <c r="J21" s="230"/>
      <c r="K21" s="230"/>
      <c r="L21" s="230"/>
      <c r="M21" s="230"/>
      <c r="N21" s="230"/>
      <c r="O21" s="230"/>
      <c r="P21" s="230"/>
      <c r="Q21" s="230"/>
      <c r="R21" s="56"/>
      <c r="S21" s="136"/>
      <c r="T21" s="47"/>
      <c r="U21" s="47"/>
      <c r="V21" s="47"/>
      <c r="W21" s="47"/>
      <c r="X21" s="47"/>
      <c r="Y21" s="75"/>
      <c r="Z21" s="76" t="str">
        <f t="shared" si="2"/>
        <v/>
      </c>
      <c r="AC21" s="2">
        <f t="shared" si="3"/>
        <v>0</v>
      </c>
    </row>
    <row r="22" ht="38.25" spans="1:29">
      <c r="A22" s="246" t="s">
        <v>74</v>
      </c>
      <c r="B22" s="239" t="s">
        <v>310</v>
      </c>
      <c r="C22" s="230"/>
      <c r="D22" s="230"/>
      <c r="E22" s="230"/>
      <c r="F22" s="230"/>
      <c r="G22" s="230"/>
      <c r="H22" s="230"/>
      <c r="I22" s="230"/>
      <c r="J22" s="230"/>
      <c r="K22" s="230"/>
      <c r="L22" s="230"/>
      <c r="M22" s="171" t="s">
        <v>311</v>
      </c>
      <c r="N22" s="171" t="s">
        <v>311</v>
      </c>
      <c r="O22" s="230"/>
      <c r="P22" s="230"/>
      <c r="Q22" s="230"/>
      <c r="R22" s="56"/>
      <c r="S22" s="136"/>
      <c r="T22" s="47"/>
      <c r="U22" s="47"/>
      <c r="V22" s="47"/>
      <c r="W22" s="47"/>
      <c r="X22" s="47"/>
      <c r="Y22" s="75"/>
      <c r="Z22" s="76" t="str">
        <f t="shared" si="2"/>
        <v/>
      </c>
      <c r="AC22" s="2">
        <f t="shared" si="3"/>
        <v>0</v>
      </c>
    </row>
    <row r="23" ht="33.75" spans="1:29">
      <c r="A23" s="247" t="s">
        <v>76</v>
      </c>
      <c r="B23" s="234" t="s">
        <v>312</v>
      </c>
      <c r="C23" s="230"/>
      <c r="D23" s="230"/>
      <c r="E23" s="230"/>
      <c r="F23" s="230"/>
      <c r="G23" s="230"/>
      <c r="H23" s="230"/>
      <c r="I23" s="235"/>
      <c r="J23" s="235"/>
      <c r="K23" s="235"/>
      <c r="L23" s="171" t="s">
        <v>311</v>
      </c>
      <c r="M23" s="171" t="s">
        <v>311</v>
      </c>
      <c r="N23" s="171" t="s">
        <v>311</v>
      </c>
      <c r="O23" s="230"/>
      <c r="P23" s="230"/>
      <c r="Q23" s="230"/>
      <c r="R23" s="56"/>
      <c r="S23" s="136"/>
      <c r="T23" s="47"/>
      <c r="U23" s="47"/>
      <c r="V23" s="47"/>
      <c r="W23" s="47"/>
      <c r="X23" s="47"/>
      <c r="Y23" s="75"/>
      <c r="Z23" s="76" t="str">
        <f t="shared" si="2"/>
        <v/>
      </c>
      <c r="AC23" s="2">
        <f t="shared" si="3"/>
        <v>0</v>
      </c>
    </row>
    <row r="24" ht="24" spans="1:29">
      <c r="A24" s="247" t="s">
        <v>78</v>
      </c>
      <c r="B24" s="234" t="s">
        <v>313</v>
      </c>
      <c r="C24" s="235"/>
      <c r="D24" s="235"/>
      <c r="E24" s="235"/>
      <c r="F24" s="235"/>
      <c r="G24" s="235"/>
      <c r="H24" s="235"/>
      <c r="I24" s="235"/>
      <c r="J24" s="235"/>
      <c r="K24" s="235"/>
      <c r="L24" s="235"/>
      <c r="M24" s="235"/>
      <c r="N24" s="235"/>
      <c r="O24" s="230"/>
      <c r="P24" s="235"/>
      <c r="Q24" s="235"/>
      <c r="R24" s="56"/>
      <c r="S24" s="136"/>
      <c r="T24" s="47"/>
      <c r="U24" s="47"/>
      <c r="V24" s="47"/>
      <c r="W24" s="47"/>
      <c r="X24" s="47"/>
      <c r="Y24" s="75"/>
      <c r="Z24" s="76" t="str">
        <f t="shared" si="2"/>
        <v/>
      </c>
      <c r="AC24" s="2">
        <f t="shared" si="3"/>
        <v>0</v>
      </c>
    </row>
    <row r="25" spans="1:29">
      <c r="A25" s="248" t="s">
        <v>80</v>
      </c>
      <c r="B25" s="232" t="s">
        <v>314</v>
      </c>
      <c r="C25" s="230"/>
      <c r="D25" s="230"/>
      <c r="E25" s="230"/>
      <c r="F25" s="230"/>
      <c r="G25" s="230"/>
      <c r="H25" s="230"/>
      <c r="I25" s="230"/>
      <c r="J25" s="230"/>
      <c r="K25" s="230"/>
      <c r="L25" s="230"/>
      <c r="M25" s="230"/>
      <c r="N25" s="230"/>
      <c r="O25" s="230"/>
      <c r="P25" s="230"/>
      <c r="Q25" s="230"/>
      <c r="R25" s="67"/>
      <c r="S25" s="137"/>
      <c r="T25" s="47"/>
      <c r="U25" s="47"/>
      <c r="V25" s="47"/>
      <c r="W25" s="47"/>
      <c r="X25" s="47"/>
      <c r="Y25" s="75"/>
      <c r="Z25" s="76" t="str">
        <f t="shared" si="2"/>
        <v/>
      </c>
      <c r="AC25" s="2">
        <f t="shared" si="3"/>
        <v>0</v>
      </c>
    </row>
    <row r="26" ht="41.25" customHeight="1" spans="1:29">
      <c r="A26" s="249" t="s">
        <v>315</v>
      </c>
      <c r="B26" s="250" t="s">
        <v>316</v>
      </c>
      <c r="C26" s="235"/>
      <c r="D26" s="235"/>
      <c r="E26" s="235"/>
      <c r="F26" s="235"/>
      <c r="G26" s="235"/>
      <c r="H26" s="235"/>
      <c r="I26" s="235"/>
      <c r="J26" s="235"/>
      <c r="K26" s="235"/>
      <c r="L26" s="235"/>
      <c r="M26" s="235"/>
      <c r="N26" s="235"/>
      <c r="O26" s="235"/>
      <c r="P26" s="235"/>
      <c r="Q26" s="230"/>
      <c r="R26" s="64" t="s">
        <v>317</v>
      </c>
      <c r="S26" s="135"/>
      <c r="T26" s="46"/>
      <c r="U26" s="46"/>
      <c r="V26" s="46"/>
      <c r="W26" s="46"/>
      <c r="X26" s="46"/>
      <c r="Y26" s="73"/>
      <c r="Z26" s="74" t="str">
        <f>IF(AC26&gt;0,AVERAGE(Z27:Z33),"")</f>
        <v/>
      </c>
      <c r="AC26" s="2">
        <f>SUM(AC27:AC33)</f>
        <v>0</v>
      </c>
    </row>
    <row r="27" ht="24" spans="1:29">
      <c r="A27" s="233" t="s">
        <v>64</v>
      </c>
      <c r="B27" s="234" t="s">
        <v>318</v>
      </c>
      <c r="C27" s="235"/>
      <c r="D27" s="235"/>
      <c r="E27" s="235"/>
      <c r="F27" s="235"/>
      <c r="G27" s="235"/>
      <c r="H27" s="235"/>
      <c r="I27" s="235"/>
      <c r="J27" s="235"/>
      <c r="K27" s="235"/>
      <c r="L27" s="235"/>
      <c r="M27" s="235"/>
      <c r="N27" s="235"/>
      <c r="O27" s="235"/>
      <c r="P27" s="235"/>
      <c r="Q27" s="230"/>
      <c r="R27" s="65"/>
      <c r="S27" s="136"/>
      <c r="T27" s="47"/>
      <c r="U27" s="47"/>
      <c r="V27" s="47"/>
      <c r="W27" s="47"/>
      <c r="X27" s="47"/>
      <c r="Y27" s="75"/>
      <c r="Z27" s="76" t="str">
        <f t="shared" ref="Z27:Z33" si="4">IF(AC27&gt;0,SUM(T27:X27),"")</f>
        <v/>
      </c>
      <c r="AC27" s="2">
        <f t="shared" ref="AC27:AC33" si="5">COUNT(T27:X27)</f>
        <v>0</v>
      </c>
    </row>
    <row r="28" spans="1:29">
      <c r="A28" s="233" t="s">
        <v>66</v>
      </c>
      <c r="B28" s="234" t="s">
        <v>319</v>
      </c>
      <c r="C28" s="235"/>
      <c r="D28" s="235"/>
      <c r="E28" s="235"/>
      <c r="F28" s="235"/>
      <c r="G28" s="235"/>
      <c r="H28" s="235"/>
      <c r="I28" s="235"/>
      <c r="J28" s="235"/>
      <c r="K28" s="235"/>
      <c r="L28" s="235"/>
      <c r="M28" s="235"/>
      <c r="N28" s="235"/>
      <c r="O28" s="235"/>
      <c r="P28" s="235"/>
      <c r="Q28" s="230"/>
      <c r="R28" s="65"/>
      <c r="S28" s="136"/>
      <c r="T28" s="47"/>
      <c r="U28" s="47"/>
      <c r="V28" s="47"/>
      <c r="W28" s="47"/>
      <c r="X28" s="47"/>
      <c r="Y28" s="75"/>
      <c r="Z28" s="76" t="str">
        <f t="shared" si="4"/>
        <v/>
      </c>
      <c r="AC28" s="2">
        <f t="shared" si="5"/>
        <v>0</v>
      </c>
    </row>
    <row r="29" ht="24" spans="1:29">
      <c r="A29" s="233" t="s">
        <v>68</v>
      </c>
      <c r="B29" s="234" t="s">
        <v>320</v>
      </c>
      <c r="C29" s="235"/>
      <c r="D29" s="235"/>
      <c r="E29" s="235"/>
      <c r="F29" s="235"/>
      <c r="G29" s="235"/>
      <c r="H29" s="235"/>
      <c r="I29" s="235"/>
      <c r="J29" s="235"/>
      <c r="K29" s="235"/>
      <c r="L29" s="235"/>
      <c r="M29" s="235"/>
      <c r="N29" s="235"/>
      <c r="O29" s="235"/>
      <c r="P29" s="235"/>
      <c r="Q29" s="230"/>
      <c r="R29" s="65"/>
      <c r="S29" s="137"/>
      <c r="T29" s="47"/>
      <c r="U29" s="47"/>
      <c r="V29" s="47"/>
      <c r="W29" s="47"/>
      <c r="X29" s="47"/>
      <c r="Y29" s="75"/>
      <c r="Z29" s="76" t="str">
        <f t="shared" si="4"/>
        <v/>
      </c>
      <c r="AC29" s="2">
        <f t="shared" si="5"/>
        <v>0</v>
      </c>
    </row>
    <row r="30" ht="45" customHeight="1" spans="1:29">
      <c r="A30" s="233" t="s">
        <v>70</v>
      </c>
      <c r="B30" s="234" t="s">
        <v>321</v>
      </c>
      <c r="C30" s="235"/>
      <c r="D30" s="235"/>
      <c r="E30" s="235"/>
      <c r="F30" s="235"/>
      <c r="G30" s="235"/>
      <c r="H30" s="235"/>
      <c r="I30" s="235"/>
      <c r="J30" s="235"/>
      <c r="K30" s="235"/>
      <c r="L30" s="235"/>
      <c r="M30" s="235"/>
      <c r="N30" s="235"/>
      <c r="O30" s="235"/>
      <c r="P30" s="235"/>
      <c r="Q30" s="230"/>
      <c r="R30" s="65"/>
      <c r="S30" s="54" t="s">
        <v>216</v>
      </c>
      <c r="T30" s="47"/>
      <c r="U30" s="47"/>
      <c r="V30" s="47"/>
      <c r="W30" s="47"/>
      <c r="X30" s="47"/>
      <c r="Y30" s="75"/>
      <c r="Z30" s="76" t="str">
        <f t="shared" si="4"/>
        <v/>
      </c>
      <c r="AC30" s="2">
        <f t="shared" si="5"/>
        <v>0</v>
      </c>
    </row>
    <row r="31" ht="24" spans="1:29">
      <c r="A31" s="233" t="s">
        <v>72</v>
      </c>
      <c r="B31" s="234" t="s">
        <v>322</v>
      </c>
      <c r="C31" s="235"/>
      <c r="D31" s="235"/>
      <c r="E31" s="235"/>
      <c r="F31" s="235"/>
      <c r="G31" s="235"/>
      <c r="H31" s="235"/>
      <c r="I31" s="235"/>
      <c r="J31" s="235"/>
      <c r="K31" s="235"/>
      <c r="L31" s="235"/>
      <c r="M31" s="235"/>
      <c r="N31" s="235"/>
      <c r="O31" s="235"/>
      <c r="P31" s="235"/>
      <c r="Q31" s="230"/>
      <c r="R31" s="65"/>
      <c r="S31" s="56"/>
      <c r="T31" s="47"/>
      <c r="U31" s="47"/>
      <c r="V31" s="47"/>
      <c r="W31" s="47"/>
      <c r="X31" s="47"/>
      <c r="Y31" s="75"/>
      <c r="Z31" s="76" t="str">
        <f t="shared" si="4"/>
        <v/>
      </c>
      <c r="AC31" s="2">
        <f t="shared" si="5"/>
        <v>0</v>
      </c>
    </row>
    <row r="32" ht="24" spans="1:29">
      <c r="A32" s="233" t="s">
        <v>74</v>
      </c>
      <c r="B32" s="234" t="s">
        <v>323</v>
      </c>
      <c r="C32" s="235"/>
      <c r="D32" s="235"/>
      <c r="E32" s="235"/>
      <c r="F32" s="235"/>
      <c r="G32" s="235"/>
      <c r="H32" s="235"/>
      <c r="I32" s="235"/>
      <c r="J32" s="235"/>
      <c r="K32" s="235"/>
      <c r="L32" s="235"/>
      <c r="M32" s="235"/>
      <c r="N32" s="235"/>
      <c r="O32" s="235"/>
      <c r="P32" s="235"/>
      <c r="Q32" s="230"/>
      <c r="R32" s="65"/>
      <c r="S32" s="56"/>
      <c r="T32" s="47"/>
      <c r="U32" s="47"/>
      <c r="V32" s="47"/>
      <c r="W32" s="47"/>
      <c r="X32" s="47"/>
      <c r="Y32" s="75"/>
      <c r="Z32" s="76" t="str">
        <f t="shared" si="4"/>
        <v/>
      </c>
      <c r="AC32" s="2">
        <f t="shared" si="5"/>
        <v>0</v>
      </c>
    </row>
    <row r="33" spans="1:29">
      <c r="A33" s="233" t="s">
        <v>76</v>
      </c>
      <c r="B33" s="234" t="s">
        <v>324</v>
      </c>
      <c r="C33" s="235"/>
      <c r="D33" s="235"/>
      <c r="E33" s="235"/>
      <c r="F33" s="235"/>
      <c r="G33" s="235"/>
      <c r="H33" s="235"/>
      <c r="I33" s="235"/>
      <c r="J33" s="235"/>
      <c r="K33" s="235"/>
      <c r="L33" s="235"/>
      <c r="M33" s="235"/>
      <c r="N33" s="235"/>
      <c r="O33" s="235"/>
      <c r="P33" s="235"/>
      <c r="Q33" s="230"/>
      <c r="R33" s="66"/>
      <c r="S33" s="67"/>
      <c r="T33" s="47"/>
      <c r="U33" s="47"/>
      <c r="V33" s="47"/>
      <c r="W33" s="47"/>
      <c r="X33" s="47"/>
      <c r="Y33" s="75"/>
      <c r="Z33" s="76" t="str">
        <f t="shared" si="4"/>
        <v/>
      </c>
      <c r="AC33" s="2">
        <f t="shared" si="5"/>
        <v>0</v>
      </c>
    </row>
    <row r="34" spans="1:2">
      <c r="A34" s="251" t="s">
        <v>325</v>
      </c>
      <c r="B34" s="252"/>
    </row>
    <row r="35" spans="1:2">
      <c r="A35" s="251" t="s">
        <v>326</v>
      </c>
      <c r="B35" s="253"/>
    </row>
    <row r="36" spans="1:26">
      <c r="A36" s="254" t="s">
        <v>327</v>
      </c>
      <c r="B36" s="226"/>
      <c r="X36" s="69" t="s">
        <v>86</v>
      </c>
      <c r="Z36" s="77" t="e">
        <f>AVERAGE(Z5,Z9,Z10,Z16,Z26)</f>
        <v>#DIV/0!</v>
      </c>
    </row>
    <row r="37" spans="1:2">
      <c r="A37" s="255" t="s">
        <v>328</v>
      </c>
      <c r="B37" s="226"/>
    </row>
    <row r="38" spans="1:2">
      <c r="A38" s="255" t="s">
        <v>329</v>
      </c>
      <c r="B38" s="226"/>
    </row>
    <row r="39" spans="1:2">
      <c r="A39" s="255" t="s">
        <v>330</v>
      </c>
      <c r="B39" s="226"/>
    </row>
    <row r="40" spans="1:2">
      <c r="A40" s="255" t="s">
        <v>331</v>
      </c>
      <c r="B40" s="226"/>
    </row>
    <row r="41" spans="1:2">
      <c r="A41" s="255" t="s">
        <v>332</v>
      </c>
      <c r="B41" s="226"/>
    </row>
    <row r="42" spans="1:2">
      <c r="A42" s="255" t="s">
        <v>333</v>
      </c>
      <c r="B42" s="226"/>
    </row>
    <row r="43" spans="1:2">
      <c r="A43" s="255" t="s">
        <v>334</v>
      </c>
      <c r="B43" s="226"/>
    </row>
    <row r="44" spans="1:2">
      <c r="A44" s="255" t="s">
        <v>335</v>
      </c>
      <c r="B44" s="226"/>
    </row>
    <row r="45" spans="1:2">
      <c r="A45" s="255" t="s">
        <v>336</v>
      </c>
      <c r="B45" s="226"/>
    </row>
    <row r="46" spans="1:1">
      <c r="A46" s="256" t="s">
        <v>337</v>
      </c>
    </row>
    <row r="47" spans="2:2">
      <c r="B47" s="257"/>
    </row>
    <row r="48" spans="1:2">
      <c r="A48" s="258"/>
      <c r="B48" s="259" t="s">
        <v>133</v>
      </c>
    </row>
    <row r="49" spans="1:2">
      <c r="A49" s="260" t="s">
        <v>165</v>
      </c>
      <c r="B49" s="261" t="s">
        <v>166</v>
      </c>
    </row>
  </sheetData>
  <sheetProtection password="CF63" sheet="1" selectLockedCells="1" objects="1" scenarios="1"/>
  <mergeCells count="6">
    <mergeCell ref="R5:R8"/>
    <mergeCell ref="R10:R13"/>
    <mergeCell ref="R16:R19"/>
    <mergeCell ref="R20:R25"/>
    <mergeCell ref="R26:R33"/>
    <mergeCell ref="S30:S33"/>
  </mergeCells>
  <dataValidations count="5">
    <dataValidation type="whole" operator="equal" allowBlank="1" showInputMessage="1" showErrorMessage="1" sqref="T5:T33">
      <formula1>0</formula1>
    </dataValidation>
    <dataValidation type="whole" operator="equal" allowBlank="1" showInputMessage="1" showErrorMessage="1" sqref="U5:U33">
      <formula1>1</formula1>
    </dataValidation>
    <dataValidation type="whole" operator="equal" allowBlank="1" showInputMessage="1" showErrorMessage="1" sqref="V5:V33">
      <formula1>2</formula1>
    </dataValidation>
    <dataValidation type="whole" operator="equal" allowBlank="1" showInputMessage="1" showErrorMessage="1" sqref="W5:W33">
      <formula1>3</formula1>
    </dataValidation>
    <dataValidation type="whole" operator="equal" allowBlank="1" showInputMessage="1" showErrorMessage="1" sqref="X5:X33">
      <formula1>4</formula1>
    </dataValidation>
  </dataValidations>
  <pageMargins left="0.7" right="0.7" top="0.75" bottom="0.75" header="0.3" footer="0.3"/>
  <pageSetup paperSize="1" orientation="portrait" horizontalDpi="300" verticalDpi="3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C53"/>
  <sheetViews>
    <sheetView zoomScale="70" zoomScaleNormal="70" workbookViewId="0">
      <pane xSplit="2" ySplit="4" topLeftCell="T6" activePane="bottomRight" state="frozen"/>
      <selection/>
      <selection pane="topRight"/>
      <selection pane="bottomLeft"/>
      <selection pane="bottomRight" activeCell="T6" sqref="T6"/>
    </sheetView>
  </sheetViews>
  <sheetFormatPr defaultColWidth="8.85714285714286" defaultRowHeight="15"/>
  <cols>
    <col min="1" max="1" width="8.85714285714286" style="2"/>
    <col min="2" max="2" width="70.7142857142857" style="3" customWidth="1"/>
    <col min="3" max="17" width="8.85714285714286" style="2" customWidth="1"/>
    <col min="18" max="18" width="28.4285714285714" style="2" customWidth="1"/>
    <col min="19" max="19" width="17" style="2" customWidth="1"/>
    <col min="20" max="24" width="8.85714285714286" style="2"/>
    <col min="25" max="25" width="50.7142857142857" style="4" customWidth="1"/>
    <col min="26" max="26" width="13.7142857142857" style="2" customWidth="1"/>
    <col min="27" max="28" width="8.85714285714286" style="2"/>
    <col min="29" max="29" width="8.85714285714286" style="2" hidden="1" customWidth="1"/>
    <col min="30" max="16384" width="8.85714285714286" style="2"/>
  </cols>
  <sheetData>
    <row r="1" spans="1:2">
      <c r="A1" s="174" t="s">
        <v>22</v>
      </c>
      <c r="B1" s="175"/>
    </row>
    <row r="2" s="1" customFormat="1" spans="1:25">
      <c r="A2" s="176"/>
      <c r="B2" s="177"/>
      <c r="C2" s="10"/>
      <c r="D2" s="10"/>
      <c r="E2" s="10"/>
      <c r="F2" s="10"/>
      <c r="G2" s="10"/>
      <c r="H2" s="10"/>
      <c r="I2" s="10"/>
      <c r="J2" s="10"/>
      <c r="K2" s="10"/>
      <c r="L2" s="36" t="s">
        <v>23</v>
      </c>
      <c r="M2" s="10"/>
      <c r="N2" s="10"/>
      <c r="O2" s="10"/>
      <c r="P2" s="10"/>
      <c r="Q2" s="10"/>
      <c r="Y2" s="70"/>
    </row>
    <row r="3" ht="38.25" spans="1:26">
      <c r="A3" s="178"/>
      <c r="B3" s="179"/>
      <c r="C3" s="13" t="s">
        <v>24</v>
      </c>
      <c r="D3" s="14"/>
      <c r="E3" s="15"/>
      <c r="F3" s="15"/>
      <c r="G3" s="15"/>
      <c r="H3" s="16"/>
      <c r="I3" s="37" t="s">
        <v>25</v>
      </c>
      <c r="J3" s="37" t="s">
        <v>26</v>
      </c>
      <c r="K3" s="37" t="s">
        <v>27</v>
      </c>
      <c r="L3" s="37" t="s">
        <v>28</v>
      </c>
      <c r="M3" s="37" t="s">
        <v>29</v>
      </c>
      <c r="N3" s="37" t="s">
        <v>30</v>
      </c>
      <c r="O3" s="37" t="s">
        <v>31</v>
      </c>
      <c r="P3" s="37" t="s">
        <v>32</v>
      </c>
      <c r="Q3" s="37" t="s">
        <v>33</v>
      </c>
      <c r="T3" s="39"/>
      <c r="U3" s="39"/>
      <c r="V3" s="40" t="s">
        <v>34</v>
      </c>
      <c r="W3" s="39"/>
      <c r="X3" s="39"/>
      <c r="Z3" s="48"/>
    </row>
    <row r="4" ht="84.75" customHeight="1" spans="1:26">
      <c r="A4" s="180" t="s">
        <v>338</v>
      </c>
      <c r="B4" s="179"/>
      <c r="C4" s="18" t="s">
        <v>36</v>
      </c>
      <c r="D4" s="18" t="s">
        <v>37</v>
      </c>
      <c r="E4" s="18" t="s">
        <v>38</v>
      </c>
      <c r="F4" s="18" t="s">
        <v>39</v>
      </c>
      <c r="G4" s="18" t="s">
        <v>40</v>
      </c>
      <c r="H4" s="18" t="s">
        <v>41</v>
      </c>
      <c r="I4" s="18" t="s">
        <v>42</v>
      </c>
      <c r="J4" s="18" t="s">
        <v>43</v>
      </c>
      <c r="K4" s="18" t="s">
        <v>44</v>
      </c>
      <c r="L4" s="18" t="s">
        <v>45</v>
      </c>
      <c r="M4" s="18" t="s">
        <v>46</v>
      </c>
      <c r="N4" s="18" t="s">
        <v>47</v>
      </c>
      <c r="O4" s="18" t="s">
        <v>48</v>
      </c>
      <c r="P4" s="18" t="s">
        <v>49</v>
      </c>
      <c r="Q4" s="18" t="s">
        <v>50</v>
      </c>
      <c r="R4" s="41" t="s">
        <v>51</v>
      </c>
      <c r="S4" s="106" t="s">
        <v>52</v>
      </c>
      <c r="T4" s="43">
        <f>'B. P&amp;S 4.Goods &amp; services'!T4</f>
        <v>0</v>
      </c>
      <c r="U4" s="43">
        <f>'B. P&amp;S 4.Goods &amp; services'!U4</f>
        <v>1</v>
      </c>
      <c r="V4" s="43">
        <f>'B. P&amp;S 4.Goods &amp; services'!V4</f>
        <v>2</v>
      </c>
      <c r="W4" s="43">
        <f>'B. P&amp;S 4.Goods &amp; services'!W4</f>
        <v>3</v>
      </c>
      <c r="X4" s="43">
        <f>'B. P&amp;S 4.Goods &amp; services'!X4</f>
        <v>4</v>
      </c>
      <c r="Y4" s="71" t="s">
        <v>53</v>
      </c>
      <c r="Z4" s="72" t="s">
        <v>54</v>
      </c>
    </row>
    <row r="5" ht="38.25" customHeight="1" spans="1:29">
      <c r="A5" s="181" t="s">
        <v>339</v>
      </c>
      <c r="B5" s="182" t="s">
        <v>340</v>
      </c>
      <c r="C5" s="183"/>
      <c r="D5" s="183"/>
      <c r="E5" s="183"/>
      <c r="F5" s="183"/>
      <c r="G5" s="183"/>
      <c r="H5" s="183"/>
      <c r="I5" s="183"/>
      <c r="J5" s="183"/>
      <c r="K5" s="183"/>
      <c r="L5" s="183"/>
      <c r="M5" s="193" t="s">
        <v>341</v>
      </c>
      <c r="N5" s="193" t="s">
        <v>341</v>
      </c>
      <c r="O5" s="183"/>
      <c r="P5" s="183"/>
      <c r="Q5" s="183"/>
      <c r="R5" s="54" t="s">
        <v>342</v>
      </c>
      <c r="S5" s="135"/>
      <c r="T5" s="46"/>
      <c r="U5" s="46"/>
      <c r="V5" s="46"/>
      <c r="W5" s="46"/>
      <c r="X5" s="46"/>
      <c r="Y5" s="73"/>
      <c r="Z5" s="74" t="str">
        <f>IF(AC5&gt;0,AVERAGE(Z6:Z7,Z10,Z11,Z12,Z13),"")</f>
        <v/>
      </c>
      <c r="AC5" s="2">
        <f>SUM(AC6:AC7,AC10,AC12,AC11,AC13)</f>
        <v>0</v>
      </c>
    </row>
    <row r="6" ht="33.75" spans="1:29">
      <c r="A6" s="184" t="s">
        <v>64</v>
      </c>
      <c r="B6" s="185" t="s">
        <v>343</v>
      </c>
      <c r="C6" s="183"/>
      <c r="D6" s="183"/>
      <c r="E6" s="183"/>
      <c r="F6" s="183"/>
      <c r="G6" s="183"/>
      <c r="H6" s="183"/>
      <c r="I6" s="183"/>
      <c r="J6" s="183"/>
      <c r="K6" s="183"/>
      <c r="L6" s="183"/>
      <c r="M6" s="193" t="s">
        <v>341</v>
      </c>
      <c r="N6" s="193" t="s">
        <v>341</v>
      </c>
      <c r="O6" s="183"/>
      <c r="P6" s="183"/>
      <c r="Q6" s="183"/>
      <c r="R6" s="56"/>
      <c r="S6" s="136"/>
      <c r="T6" s="47"/>
      <c r="U6" s="47"/>
      <c r="V6" s="47"/>
      <c r="W6" s="47"/>
      <c r="X6" s="47"/>
      <c r="Y6" s="75"/>
      <c r="Z6" s="76" t="str">
        <f>IF(AC6&gt;0,SUM(T6:X6),"")</f>
        <v/>
      </c>
      <c r="AC6" s="2">
        <f>COUNT(T6:X6)</f>
        <v>0</v>
      </c>
    </row>
    <row r="7" ht="33.75" spans="1:29">
      <c r="A7" s="186" t="s">
        <v>66</v>
      </c>
      <c r="B7" s="187" t="s">
        <v>344</v>
      </c>
      <c r="C7" s="183"/>
      <c r="D7" s="183"/>
      <c r="E7" s="183"/>
      <c r="F7" s="183"/>
      <c r="G7" s="183"/>
      <c r="H7" s="183"/>
      <c r="I7" s="183"/>
      <c r="J7" s="183"/>
      <c r="K7" s="183"/>
      <c r="L7" s="183"/>
      <c r="M7" s="193" t="s">
        <v>341</v>
      </c>
      <c r="N7" s="193" t="s">
        <v>341</v>
      </c>
      <c r="O7" s="183"/>
      <c r="P7" s="183"/>
      <c r="Q7" s="183"/>
      <c r="R7" s="56"/>
      <c r="S7" s="136"/>
      <c r="T7" s="46"/>
      <c r="U7" s="46"/>
      <c r="V7" s="46"/>
      <c r="W7" s="46"/>
      <c r="X7" s="46"/>
      <c r="Y7" s="73"/>
      <c r="Z7" s="74" t="str">
        <f>IF(AC7&gt;0,AVERAGE(Z8:Z9),"")</f>
        <v/>
      </c>
      <c r="AC7" s="2">
        <f>SUM(AC8:AC9)</f>
        <v>0</v>
      </c>
    </row>
    <row r="8" ht="33.75" spans="1:29">
      <c r="A8" s="188" t="s">
        <v>155</v>
      </c>
      <c r="B8" s="187" t="s">
        <v>345</v>
      </c>
      <c r="C8" s="183"/>
      <c r="D8" s="183"/>
      <c r="E8" s="183"/>
      <c r="F8" s="183"/>
      <c r="G8" s="183"/>
      <c r="H8" s="183"/>
      <c r="I8" s="183"/>
      <c r="J8" s="183"/>
      <c r="K8" s="183"/>
      <c r="L8" s="183"/>
      <c r="M8" s="193" t="s">
        <v>341</v>
      </c>
      <c r="N8" s="193" t="s">
        <v>341</v>
      </c>
      <c r="O8" s="183"/>
      <c r="P8" s="183"/>
      <c r="Q8" s="183"/>
      <c r="R8" s="56"/>
      <c r="S8" s="136"/>
      <c r="T8" s="47"/>
      <c r="U8" s="47"/>
      <c r="V8" s="47"/>
      <c r="W8" s="47"/>
      <c r="X8" s="47"/>
      <c r="Y8" s="75"/>
      <c r="Z8" s="76" t="str">
        <f t="shared" ref="Z8:Z13" si="0">IF(AC8&gt;0,SUM(T8:X8),"")</f>
        <v/>
      </c>
      <c r="AC8" s="2">
        <f t="shared" ref="AC8:AC13" si="1">COUNT(T8:X8)</f>
        <v>0</v>
      </c>
    </row>
    <row r="9" ht="33.75" spans="1:29">
      <c r="A9" s="188" t="s">
        <v>157</v>
      </c>
      <c r="B9" s="187" t="s">
        <v>346</v>
      </c>
      <c r="C9" s="183"/>
      <c r="D9" s="183"/>
      <c r="E9" s="183"/>
      <c r="F9" s="183"/>
      <c r="G9" s="183"/>
      <c r="H9" s="183"/>
      <c r="I9" s="183"/>
      <c r="J9" s="183"/>
      <c r="K9" s="183"/>
      <c r="L9" s="183"/>
      <c r="M9" s="193" t="s">
        <v>341</v>
      </c>
      <c r="N9" s="193" t="s">
        <v>341</v>
      </c>
      <c r="O9" s="183"/>
      <c r="P9" s="183"/>
      <c r="Q9" s="183"/>
      <c r="R9" s="56"/>
      <c r="S9" s="136"/>
      <c r="T9" s="47"/>
      <c r="U9" s="47"/>
      <c r="V9" s="47"/>
      <c r="W9" s="47"/>
      <c r="X9" s="47"/>
      <c r="Y9" s="75"/>
      <c r="Z9" s="76" t="str">
        <f t="shared" si="0"/>
        <v/>
      </c>
      <c r="AC9" s="2">
        <f t="shared" si="1"/>
        <v>0</v>
      </c>
    </row>
    <row r="10" ht="33.75" spans="1:29">
      <c r="A10" s="186" t="s">
        <v>68</v>
      </c>
      <c r="B10" s="187" t="s">
        <v>347</v>
      </c>
      <c r="C10" s="183"/>
      <c r="D10" s="183"/>
      <c r="E10" s="183"/>
      <c r="F10" s="183"/>
      <c r="G10" s="183"/>
      <c r="H10" s="183"/>
      <c r="I10" s="189"/>
      <c r="J10" s="189"/>
      <c r="K10" s="189"/>
      <c r="L10" s="183"/>
      <c r="M10" s="193" t="s">
        <v>341</v>
      </c>
      <c r="N10" s="193" t="s">
        <v>341</v>
      </c>
      <c r="O10" s="183"/>
      <c r="P10" s="183"/>
      <c r="Q10" s="183"/>
      <c r="R10" s="56"/>
      <c r="S10" s="136"/>
      <c r="T10" s="47"/>
      <c r="U10" s="47"/>
      <c r="V10" s="47"/>
      <c r="W10" s="47"/>
      <c r="X10" s="47"/>
      <c r="Y10" s="75"/>
      <c r="Z10" s="76" t="str">
        <f t="shared" si="0"/>
        <v/>
      </c>
      <c r="AC10" s="2">
        <f t="shared" si="1"/>
        <v>0</v>
      </c>
    </row>
    <row r="11" ht="25.5" spans="1:29">
      <c r="A11" s="184" t="s">
        <v>70</v>
      </c>
      <c r="B11" s="185" t="s">
        <v>348</v>
      </c>
      <c r="C11" s="189"/>
      <c r="D11" s="189"/>
      <c r="E11" s="183"/>
      <c r="F11" s="183"/>
      <c r="G11" s="183"/>
      <c r="H11" s="189"/>
      <c r="I11" s="183"/>
      <c r="J11" s="183"/>
      <c r="K11" s="183"/>
      <c r="L11" s="183"/>
      <c r="M11" s="189"/>
      <c r="N11" s="189"/>
      <c r="O11" s="183"/>
      <c r="P11" s="183"/>
      <c r="Q11" s="183"/>
      <c r="R11" s="56"/>
      <c r="S11" s="137"/>
      <c r="T11" s="47"/>
      <c r="U11" s="47"/>
      <c r="V11" s="47"/>
      <c r="W11" s="47"/>
      <c r="X11" s="47"/>
      <c r="Y11" s="75"/>
      <c r="Z11" s="76" t="str">
        <f t="shared" si="0"/>
        <v/>
      </c>
      <c r="AC11" s="2">
        <f t="shared" si="1"/>
        <v>0</v>
      </c>
    </row>
    <row r="12" ht="45" customHeight="1" spans="1:29">
      <c r="A12" s="184" t="s">
        <v>72</v>
      </c>
      <c r="B12" s="185" t="s">
        <v>349</v>
      </c>
      <c r="C12" s="183"/>
      <c r="D12" s="183"/>
      <c r="E12" s="183"/>
      <c r="F12" s="183"/>
      <c r="G12" s="183"/>
      <c r="H12" s="183"/>
      <c r="I12" s="183"/>
      <c r="J12" s="183"/>
      <c r="K12" s="183"/>
      <c r="L12" s="183"/>
      <c r="M12" s="193" t="s">
        <v>341</v>
      </c>
      <c r="N12" s="193" t="s">
        <v>341</v>
      </c>
      <c r="O12" s="183"/>
      <c r="P12" s="183"/>
      <c r="Q12" s="183"/>
      <c r="R12" s="56"/>
      <c r="S12" s="54" t="s">
        <v>216</v>
      </c>
      <c r="T12" s="47"/>
      <c r="U12" s="47"/>
      <c r="V12" s="47"/>
      <c r="W12" s="47"/>
      <c r="X12" s="47"/>
      <c r="Y12" s="75"/>
      <c r="Z12" s="76" t="str">
        <f t="shared" si="0"/>
        <v/>
      </c>
      <c r="AC12" s="2">
        <f t="shared" si="1"/>
        <v>0</v>
      </c>
    </row>
    <row r="13" ht="25.5" spans="1:29">
      <c r="A13" s="184" t="s">
        <v>74</v>
      </c>
      <c r="B13" s="185" t="s">
        <v>350</v>
      </c>
      <c r="C13" s="183"/>
      <c r="D13" s="183"/>
      <c r="E13" s="183"/>
      <c r="F13" s="183"/>
      <c r="G13" s="183"/>
      <c r="H13" s="183"/>
      <c r="I13" s="183"/>
      <c r="J13" s="183"/>
      <c r="K13" s="183"/>
      <c r="L13" s="183"/>
      <c r="M13" s="189"/>
      <c r="N13" s="189"/>
      <c r="O13" s="183"/>
      <c r="P13" s="183"/>
      <c r="Q13" s="183"/>
      <c r="R13" s="67"/>
      <c r="S13" s="67"/>
      <c r="T13" s="47"/>
      <c r="U13" s="47"/>
      <c r="V13" s="47"/>
      <c r="W13" s="47"/>
      <c r="X13" s="47"/>
      <c r="Y13" s="75"/>
      <c r="Z13" s="76" t="str">
        <f t="shared" si="0"/>
        <v/>
      </c>
      <c r="AC13" s="2">
        <f t="shared" si="1"/>
        <v>0</v>
      </c>
    </row>
    <row r="14" ht="25.5" customHeight="1" spans="1:29">
      <c r="A14" s="181" t="s">
        <v>351</v>
      </c>
      <c r="B14" s="182" t="s">
        <v>352</v>
      </c>
      <c r="C14" s="183"/>
      <c r="D14" s="183"/>
      <c r="E14" s="183"/>
      <c r="F14" s="183"/>
      <c r="G14" s="183"/>
      <c r="H14" s="183"/>
      <c r="I14" s="183"/>
      <c r="J14" s="183"/>
      <c r="K14" s="183"/>
      <c r="L14" s="183"/>
      <c r="M14" s="183"/>
      <c r="N14" s="183"/>
      <c r="O14" s="183"/>
      <c r="P14" s="183"/>
      <c r="Q14" s="183"/>
      <c r="R14" s="54" t="s">
        <v>353</v>
      </c>
      <c r="S14" s="135"/>
      <c r="T14" s="46"/>
      <c r="U14" s="46"/>
      <c r="V14" s="46"/>
      <c r="W14" s="46"/>
      <c r="X14" s="46"/>
      <c r="Y14" s="73"/>
      <c r="Z14" s="74" t="str">
        <f>IF(AC14&gt;0,AVERAGE(Z15:Z19,Z26),"")</f>
        <v/>
      </c>
      <c r="AC14" s="2">
        <f>SUM(AC15:AC19,AC26)</f>
        <v>0</v>
      </c>
    </row>
    <row r="15" ht="25.5" spans="1:29">
      <c r="A15" s="184" t="s">
        <v>64</v>
      </c>
      <c r="B15" s="185" t="s">
        <v>354</v>
      </c>
      <c r="C15" s="183"/>
      <c r="D15" s="183"/>
      <c r="E15" s="183"/>
      <c r="F15" s="183"/>
      <c r="G15" s="183"/>
      <c r="H15" s="183"/>
      <c r="I15" s="183"/>
      <c r="J15" s="183"/>
      <c r="K15" s="183"/>
      <c r="L15" s="183"/>
      <c r="M15" s="183"/>
      <c r="N15" s="183"/>
      <c r="O15" s="183"/>
      <c r="P15" s="183"/>
      <c r="Q15" s="183"/>
      <c r="R15" s="56"/>
      <c r="S15" s="136"/>
      <c r="T15" s="47"/>
      <c r="U15" s="47"/>
      <c r="V15" s="47"/>
      <c r="W15" s="47"/>
      <c r="X15" s="47"/>
      <c r="Y15" s="75"/>
      <c r="Z15" s="76" t="str">
        <f>IF(AC15&gt;0,SUM(T15:X15),"")</f>
        <v/>
      </c>
      <c r="AC15" s="2">
        <f t="shared" ref="AC15:AC18" si="2">COUNT(T15:X15)</f>
        <v>0</v>
      </c>
    </row>
    <row r="16" spans="1:29">
      <c r="A16" s="184" t="s">
        <v>66</v>
      </c>
      <c r="B16" s="185" t="s">
        <v>355</v>
      </c>
      <c r="C16" s="183"/>
      <c r="D16" s="183"/>
      <c r="E16" s="183"/>
      <c r="F16" s="183"/>
      <c r="G16" s="183"/>
      <c r="H16" s="183"/>
      <c r="I16" s="183"/>
      <c r="J16" s="183"/>
      <c r="K16" s="183"/>
      <c r="L16" s="183"/>
      <c r="M16" s="183"/>
      <c r="N16" s="183"/>
      <c r="O16" s="183"/>
      <c r="P16" s="183"/>
      <c r="Q16" s="183"/>
      <c r="R16" s="56"/>
      <c r="S16" s="136"/>
      <c r="T16" s="47"/>
      <c r="U16" s="47"/>
      <c r="V16" s="47"/>
      <c r="W16" s="47"/>
      <c r="X16" s="47"/>
      <c r="Y16" s="75"/>
      <c r="Z16" s="76" t="str">
        <f>IF(AC16&gt;0,SUM(T16:X16),"")</f>
        <v/>
      </c>
      <c r="AC16" s="2">
        <f t="shared" si="2"/>
        <v>0</v>
      </c>
    </row>
    <row r="17" spans="1:29">
      <c r="A17" s="184" t="s">
        <v>68</v>
      </c>
      <c r="B17" s="185" t="s">
        <v>356</v>
      </c>
      <c r="C17" s="183"/>
      <c r="D17" s="183"/>
      <c r="E17" s="183"/>
      <c r="F17" s="183"/>
      <c r="G17" s="183"/>
      <c r="H17" s="183"/>
      <c r="I17" s="183"/>
      <c r="J17" s="183"/>
      <c r="K17" s="183"/>
      <c r="L17" s="183"/>
      <c r="M17" s="183"/>
      <c r="N17" s="183"/>
      <c r="O17" s="183"/>
      <c r="P17" s="183"/>
      <c r="Q17" s="183"/>
      <c r="R17" s="56"/>
      <c r="S17" s="137"/>
      <c r="T17" s="47"/>
      <c r="U17" s="47"/>
      <c r="V17" s="47"/>
      <c r="W17" s="47"/>
      <c r="X17" s="47"/>
      <c r="Y17" s="75"/>
      <c r="Z17" s="76" t="str">
        <f>IF(AC17&gt;0,SUM(T17:X17),"")</f>
        <v/>
      </c>
      <c r="AC17" s="2">
        <f t="shared" si="2"/>
        <v>0</v>
      </c>
    </row>
    <row r="18" customHeight="1" spans="1:29">
      <c r="A18" s="184" t="s">
        <v>70</v>
      </c>
      <c r="B18" s="185" t="s">
        <v>357</v>
      </c>
      <c r="C18" s="183"/>
      <c r="D18" s="183"/>
      <c r="E18" s="183"/>
      <c r="F18" s="183"/>
      <c r="G18" s="183"/>
      <c r="H18" s="183"/>
      <c r="I18" s="183"/>
      <c r="J18" s="183"/>
      <c r="K18" s="183"/>
      <c r="L18" s="183"/>
      <c r="M18" s="183"/>
      <c r="N18" s="183"/>
      <c r="O18" s="183"/>
      <c r="P18" s="183"/>
      <c r="Q18" s="183"/>
      <c r="R18" s="56"/>
      <c r="S18" s="54" t="s">
        <v>216</v>
      </c>
      <c r="T18" s="47"/>
      <c r="U18" s="47"/>
      <c r="V18" s="47"/>
      <c r="W18" s="47"/>
      <c r="X18" s="47"/>
      <c r="Y18" s="75"/>
      <c r="Z18" s="76" t="str">
        <f>IF(AC18&gt;0,SUM(T18:X18),"")</f>
        <v/>
      </c>
      <c r="AC18" s="2">
        <f t="shared" si="2"/>
        <v>0</v>
      </c>
    </row>
    <row r="19" spans="1:29">
      <c r="A19" s="184" t="s">
        <v>72</v>
      </c>
      <c r="B19" s="185" t="s">
        <v>358</v>
      </c>
      <c r="C19" s="183"/>
      <c r="D19" s="183"/>
      <c r="E19" s="183"/>
      <c r="F19" s="183"/>
      <c r="G19" s="183"/>
      <c r="H19" s="183"/>
      <c r="I19" s="183"/>
      <c r="J19" s="183"/>
      <c r="K19" s="183"/>
      <c r="L19" s="183"/>
      <c r="M19" s="183"/>
      <c r="N19" s="183"/>
      <c r="O19" s="183"/>
      <c r="P19" s="183"/>
      <c r="Q19" s="183"/>
      <c r="R19" s="56"/>
      <c r="S19" s="56"/>
      <c r="T19" s="46"/>
      <c r="U19" s="46"/>
      <c r="V19" s="46"/>
      <c r="W19" s="46"/>
      <c r="X19" s="46"/>
      <c r="Y19" s="73"/>
      <c r="Z19" s="74" t="str">
        <f>IF(AC19&gt;0,AVERAGE(Z20:Z25),"")</f>
        <v/>
      </c>
      <c r="AC19" s="2">
        <f>SUM(AC20:AC25)</f>
        <v>0</v>
      </c>
    </row>
    <row r="20" spans="1:29">
      <c r="A20" s="190" t="s">
        <v>155</v>
      </c>
      <c r="B20" s="185" t="s">
        <v>359</v>
      </c>
      <c r="C20" s="183"/>
      <c r="D20" s="183"/>
      <c r="E20" s="183"/>
      <c r="F20" s="183"/>
      <c r="G20" s="183"/>
      <c r="H20" s="183"/>
      <c r="I20" s="183"/>
      <c r="J20" s="183"/>
      <c r="K20" s="183"/>
      <c r="L20" s="183"/>
      <c r="M20" s="183"/>
      <c r="N20" s="183"/>
      <c r="O20" s="183"/>
      <c r="P20" s="183"/>
      <c r="Q20" s="183"/>
      <c r="R20" s="56"/>
      <c r="S20" s="56"/>
      <c r="T20" s="47"/>
      <c r="U20" s="47"/>
      <c r="V20" s="47"/>
      <c r="W20" s="47"/>
      <c r="X20" s="47"/>
      <c r="Y20" s="75"/>
      <c r="Z20" s="76" t="str">
        <f t="shared" ref="Z20:Z26" si="3">IF(AC20&gt;0,SUM(T20:X20),"")</f>
        <v/>
      </c>
      <c r="AC20" s="2">
        <f t="shared" ref="AC20:AC26" si="4">COUNT(T20:X20)</f>
        <v>0</v>
      </c>
    </row>
    <row r="21" spans="1:29">
      <c r="A21" s="191" t="s">
        <v>157</v>
      </c>
      <c r="B21" s="192" t="s">
        <v>360</v>
      </c>
      <c r="C21" s="183"/>
      <c r="D21" s="183"/>
      <c r="E21" s="183"/>
      <c r="F21" s="183"/>
      <c r="G21" s="183"/>
      <c r="H21" s="183"/>
      <c r="I21" s="183"/>
      <c r="J21" s="183"/>
      <c r="K21" s="183"/>
      <c r="L21" s="183"/>
      <c r="M21" s="183"/>
      <c r="N21" s="183"/>
      <c r="O21" s="183"/>
      <c r="P21" s="183"/>
      <c r="Q21" s="183"/>
      <c r="R21" s="56"/>
      <c r="S21" s="56"/>
      <c r="T21" s="47"/>
      <c r="U21" s="47"/>
      <c r="V21" s="47"/>
      <c r="W21" s="47"/>
      <c r="X21" s="47"/>
      <c r="Y21" s="75"/>
      <c r="Z21" s="76" t="str">
        <f t="shared" si="3"/>
        <v/>
      </c>
      <c r="AC21" s="2">
        <f t="shared" si="4"/>
        <v>0</v>
      </c>
    </row>
    <row r="22" ht="25.5" spans="1:29">
      <c r="A22" s="191" t="s">
        <v>361</v>
      </c>
      <c r="B22" s="192" t="s">
        <v>362</v>
      </c>
      <c r="C22" s="183"/>
      <c r="D22" s="183"/>
      <c r="E22" s="183"/>
      <c r="F22" s="183"/>
      <c r="G22" s="183"/>
      <c r="H22" s="183"/>
      <c r="I22" s="183"/>
      <c r="J22" s="183"/>
      <c r="K22" s="183"/>
      <c r="L22" s="183"/>
      <c r="M22" s="183"/>
      <c r="N22" s="183"/>
      <c r="O22" s="183"/>
      <c r="P22" s="183"/>
      <c r="Q22" s="183"/>
      <c r="R22" s="56"/>
      <c r="S22" s="56"/>
      <c r="T22" s="47"/>
      <c r="U22" s="47"/>
      <c r="V22" s="47"/>
      <c r="W22" s="47"/>
      <c r="X22" s="47"/>
      <c r="Y22" s="75"/>
      <c r="Z22" s="76" t="str">
        <f t="shared" si="3"/>
        <v/>
      </c>
      <c r="AC22" s="2">
        <f t="shared" si="4"/>
        <v>0</v>
      </c>
    </row>
    <row r="23" ht="26.25" customHeight="1" spans="1:29">
      <c r="A23" s="188" t="s">
        <v>185</v>
      </c>
      <c r="B23" s="187" t="s">
        <v>363</v>
      </c>
      <c r="C23" s="183"/>
      <c r="D23" s="183"/>
      <c r="E23" s="183"/>
      <c r="F23" s="183"/>
      <c r="G23" s="183"/>
      <c r="H23" s="183"/>
      <c r="I23" s="183"/>
      <c r="J23" s="183"/>
      <c r="K23" s="183"/>
      <c r="L23" s="183"/>
      <c r="M23" s="189"/>
      <c r="N23" s="189"/>
      <c r="O23" s="183"/>
      <c r="P23" s="183"/>
      <c r="Q23" s="183"/>
      <c r="R23" s="56"/>
      <c r="S23" s="56"/>
      <c r="T23" s="47"/>
      <c r="U23" s="47"/>
      <c r="V23" s="47"/>
      <c r="W23" s="47"/>
      <c r="X23" s="47"/>
      <c r="Y23" s="75"/>
      <c r="Z23" s="76" t="str">
        <f t="shared" si="3"/>
        <v/>
      </c>
      <c r="AC23" s="2">
        <f t="shared" si="4"/>
        <v>0</v>
      </c>
    </row>
    <row r="24" ht="30" customHeight="1" spans="1:29">
      <c r="A24" s="188" t="s">
        <v>187</v>
      </c>
      <c r="B24" s="187" t="s">
        <v>364</v>
      </c>
      <c r="C24" s="183"/>
      <c r="D24" s="183"/>
      <c r="E24" s="183"/>
      <c r="F24" s="183"/>
      <c r="G24" s="183"/>
      <c r="H24" s="183"/>
      <c r="I24" s="189"/>
      <c r="J24" s="189"/>
      <c r="K24" s="189"/>
      <c r="L24" s="183"/>
      <c r="M24" s="189"/>
      <c r="N24" s="189"/>
      <c r="O24" s="183"/>
      <c r="P24" s="183"/>
      <c r="Q24" s="183"/>
      <c r="R24" s="56"/>
      <c r="S24" s="56"/>
      <c r="T24" s="47"/>
      <c r="U24" s="47"/>
      <c r="V24" s="47"/>
      <c r="W24" s="47"/>
      <c r="X24" s="47"/>
      <c r="Y24" s="75"/>
      <c r="Z24" s="76" t="str">
        <f t="shared" si="3"/>
        <v/>
      </c>
      <c r="AC24" s="2">
        <f t="shared" si="4"/>
        <v>0</v>
      </c>
    </row>
    <row r="25" ht="33.75" spans="1:29">
      <c r="A25" s="188" t="s">
        <v>196</v>
      </c>
      <c r="B25" s="187" t="s">
        <v>365</v>
      </c>
      <c r="C25" s="193" t="s">
        <v>366</v>
      </c>
      <c r="D25" s="194"/>
      <c r="E25" s="194"/>
      <c r="F25" s="194"/>
      <c r="G25" s="194"/>
      <c r="H25" s="194"/>
      <c r="I25" s="189"/>
      <c r="J25" s="189"/>
      <c r="K25" s="189"/>
      <c r="L25" s="189"/>
      <c r="M25" s="189"/>
      <c r="N25" s="189"/>
      <c r="O25" s="189"/>
      <c r="P25" s="183"/>
      <c r="Q25" s="189"/>
      <c r="R25" s="67"/>
      <c r="S25" s="67"/>
      <c r="T25" s="47"/>
      <c r="U25" s="47"/>
      <c r="V25" s="47"/>
      <c r="W25" s="47"/>
      <c r="X25" s="47"/>
      <c r="Y25" s="75"/>
      <c r="Z25" s="76" t="str">
        <f t="shared" si="3"/>
        <v/>
      </c>
      <c r="AC25" s="2">
        <f t="shared" si="4"/>
        <v>0</v>
      </c>
    </row>
    <row r="26" ht="35.25" customHeight="1" spans="1:29">
      <c r="A26" s="195" t="s">
        <v>74</v>
      </c>
      <c r="B26" s="192" t="s">
        <v>367</v>
      </c>
      <c r="C26" s="183"/>
      <c r="D26" s="183"/>
      <c r="E26" s="183"/>
      <c r="F26" s="183"/>
      <c r="G26" s="183"/>
      <c r="H26" s="183"/>
      <c r="I26" s="183"/>
      <c r="J26" s="183"/>
      <c r="K26" s="183"/>
      <c r="L26" s="183"/>
      <c r="M26" s="183"/>
      <c r="N26" s="183"/>
      <c r="O26" s="183"/>
      <c r="P26" s="183"/>
      <c r="Q26" s="183"/>
      <c r="R26" s="219" t="s">
        <v>368</v>
      </c>
      <c r="S26" s="172"/>
      <c r="T26" s="47"/>
      <c r="U26" s="47"/>
      <c r="V26" s="47"/>
      <c r="W26" s="47"/>
      <c r="X26" s="47"/>
      <c r="Y26" s="75"/>
      <c r="Z26" s="76" t="str">
        <f t="shared" si="3"/>
        <v/>
      </c>
      <c r="AC26" s="2">
        <f t="shared" si="4"/>
        <v>0</v>
      </c>
    </row>
    <row r="27" customHeight="1" spans="1:29">
      <c r="A27" s="196" t="s">
        <v>369</v>
      </c>
      <c r="B27" s="197" t="s">
        <v>370</v>
      </c>
      <c r="C27" s="183"/>
      <c r="D27" s="183"/>
      <c r="E27" s="183"/>
      <c r="F27" s="183"/>
      <c r="G27" s="183"/>
      <c r="H27" s="183"/>
      <c r="I27" s="183"/>
      <c r="J27" s="183"/>
      <c r="K27" s="183"/>
      <c r="L27" s="183"/>
      <c r="M27" s="183"/>
      <c r="N27" s="183"/>
      <c r="O27" s="183"/>
      <c r="P27" s="183"/>
      <c r="Q27" s="183"/>
      <c r="R27" s="44" t="s">
        <v>371</v>
      </c>
      <c r="S27" s="135"/>
      <c r="T27" s="46"/>
      <c r="U27" s="46"/>
      <c r="V27" s="46"/>
      <c r="W27" s="46"/>
      <c r="X27" s="46"/>
      <c r="Y27" s="73"/>
      <c r="Z27" s="74" t="str">
        <f>IF(AC27&gt;0,AVERAGE(Z28:Z30),"")</f>
        <v/>
      </c>
      <c r="AC27" s="2">
        <f>SUM(AC28:AC30)</f>
        <v>0</v>
      </c>
    </row>
    <row r="28" spans="1:29">
      <c r="A28" s="198" t="s">
        <v>64</v>
      </c>
      <c r="B28" s="192" t="s">
        <v>372</v>
      </c>
      <c r="C28" s="183"/>
      <c r="D28" s="183"/>
      <c r="E28" s="183"/>
      <c r="F28" s="183"/>
      <c r="G28" s="183"/>
      <c r="H28" s="183"/>
      <c r="I28" s="183"/>
      <c r="J28" s="183"/>
      <c r="K28" s="183"/>
      <c r="L28" s="183"/>
      <c r="M28" s="183"/>
      <c r="N28" s="183"/>
      <c r="O28" s="183"/>
      <c r="P28" s="183"/>
      <c r="Q28" s="183"/>
      <c r="R28" s="44"/>
      <c r="S28" s="136"/>
      <c r="T28" s="47"/>
      <c r="U28" s="47"/>
      <c r="V28" s="47"/>
      <c r="W28" s="47"/>
      <c r="X28" s="47"/>
      <c r="Y28" s="75"/>
      <c r="Z28" s="76" t="str">
        <f>IF(AC28&gt;0,SUM(T28:X28),"")</f>
        <v/>
      </c>
      <c r="AC28" s="2">
        <f t="shared" ref="AC28:AC29" si="5">COUNT(T28:X28)</f>
        <v>0</v>
      </c>
    </row>
    <row r="29" spans="1:29">
      <c r="A29" s="198" t="s">
        <v>66</v>
      </c>
      <c r="B29" s="192" t="s">
        <v>373</v>
      </c>
      <c r="C29" s="183"/>
      <c r="D29" s="183"/>
      <c r="E29" s="183"/>
      <c r="F29" s="183"/>
      <c r="G29" s="183"/>
      <c r="H29" s="183"/>
      <c r="I29" s="183"/>
      <c r="J29" s="183"/>
      <c r="K29" s="183"/>
      <c r="L29" s="183"/>
      <c r="M29" s="183"/>
      <c r="N29" s="183"/>
      <c r="O29" s="183"/>
      <c r="P29" s="183"/>
      <c r="Q29" s="183"/>
      <c r="R29" s="49" t="s">
        <v>163</v>
      </c>
      <c r="S29" s="137"/>
      <c r="T29" s="47"/>
      <c r="U29" s="47"/>
      <c r="V29" s="47"/>
      <c r="W29" s="47"/>
      <c r="X29" s="47"/>
      <c r="Y29" s="75"/>
      <c r="Z29" s="76" t="str">
        <f>IF(AC29&gt;0,SUM(T29:X29),"")</f>
        <v/>
      </c>
      <c r="AC29" s="2">
        <f t="shared" si="5"/>
        <v>0</v>
      </c>
    </row>
    <row r="30" customHeight="1" spans="1:29">
      <c r="A30" s="198" t="s">
        <v>68</v>
      </c>
      <c r="B30" s="192" t="s">
        <v>374</v>
      </c>
      <c r="C30" s="183"/>
      <c r="D30" s="183"/>
      <c r="E30" s="183"/>
      <c r="F30" s="183"/>
      <c r="G30" s="183"/>
      <c r="H30" s="183"/>
      <c r="I30" s="183"/>
      <c r="J30" s="183"/>
      <c r="K30" s="183"/>
      <c r="L30" s="183"/>
      <c r="M30" s="183"/>
      <c r="N30" s="183"/>
      <c r="O30" s="183"/>
      <c r="P30" s="183"/>
      <c r="Q30" s="183"/>
      <c r="R30" s="54" t="s">
        <v>375</v>
      </c>
      <c r="S30" s="135"/>
      <c r="T30" s="46"/>
      <c r="U30" s="46"/>
      <c r="V30" s="46"/>
      <c r="W30" s="46"/>
      <c r="X30" s="46"/>
      <c r="Y30" s="73"/>
      <c r="Z30" s="74" t="str">
        <f>IF(AC30&gt;0,AVERAGE(Z31:Z37),"")</f>
        <v/>
      </c>
      <c r="AC30" s="2">
        <f>SUM(AC31:AC37)</f>
        <v>0</v>
      </c>
    </row>
    <row r="31" ht="36" spans="1:29">
      <c r="A31" s="199" t="s">
        <v>155</v>
      </c>
      <c r="B31" s="200" t="s">
        <v>376</v>
      </c>
      <c r="C31" s="183"/>
      <c r="D31" s="183"/>
      <c r="E31" s="183"/>
      <c r="F31" s="183"/>
      <c r="G31" s="183"/>
      <c r="H31" s="183"/>
      <c r="I31" s="183"/>
      <c r="J31" s="183"/>
      <c r="K31" s="183"/>
      <c r="L31" s="183"/>
      <c r="M31" s="183"/>
      <c r="N31" s="183"/>
      <c r="O31" s="183"/>
      <c r="P31" s="183"/>
      <c r="Q31" s="183"/>
      <c r="R31" s="56"/>
      <c r="S31" s="137"/>
      <c r="T31" s="47"/>
      <c r="U31" s="47"/>
      <c r="V31" s="47"/>
      <c r="W31" s="47"/>
      <c r="X31" s="47"/>
      <c r="Y31" s="75"/>
      <c r="Z31" s="76" t="str">
        <f t="shared" ref="Z31:Z37" si="6">IF(AC31&gt;0,SUM(T31:X31),"")</f>
        <v/>
      </c>
      <c r="AC31" s="2">
        <f t="shared" ref="AC31:AC37" si="7">COUNT(T31:X31)</f>
        <v>0</v>
      </c>
    </row>
    <row r="32" ht="30" spans="1:29">
      <c r="A32" s="188" t="s">
        <v>157</v>
      </c>
      <c r="B32" s="187" t="s">
        <v>377</v>
      </c>
      <c r="C32" s="183"/>
      <c r="D32" s="183"/>
      <c r="E32" s="183"/>
      <c r="F32" s="183"/>
      <c r="G32" s="183"/>
      <c r="H32" s="183"/>
      <c r="I32" s="183"/>
      <c r="J32" s="183"/>
      <c r="K32" s="183"/>
      <c r="L32" s="183"/>
      <c r="M32" s="183"/>
      <c r="N32" s="183"/>
      <c r="O32" s="183"/>
      <c r="P32" s="183"/>
      <c r="Q32" s="183"/>
      <c r="R32" s="56"/>
      <c r="S32" s="44" t="s">
        <v>216</v>
      </c>
      <c r="T32" s="47"/>
      <c r="U32" s="47"/>
      <c r="V32" s="47"/>
      <c r="W32" s="47"/>
      <c r="X32" s="47"/>
      <c r="Y32" s="75"/>
      <c r="Z32" s="76" t="str">
        <f t="shared" si="6"/>
        <v/>
      </c>
      <c r="AC32" s="2">
        <f t="shared" si="7"/>
        <v>0</v>
      </c>
    </row>
    <row r="33" ht="30" customHeight="1" spans="1:29">
      <c r="A33" s="188" t="s">
        <v>361</v>
      </c>
      <c r="B33" s="187" t="s">
        <v>378</v>
      </c>
      <c r="C33" s="183"/>
      <c r="D33" s="183"/>
      <c r="E33" s="183"/>
      <c r="F33" s="183"/>
      <c r="G33" s="183"/>
      <c r="H33" s="183"/>
      <c r="I33" s="183"/>
      <c r="J33" s="183"/>
      <c r="K33" s="183"/>
      <c r="L33" s="183"/>
      <c r="M33" s="183"/>
      <c r="N33" s="183"/>
      <c r="O33" s="183"/>
      <c r="P33" s="183"/>
      <c r="Q33" s="189"/>
      <c r="R33" s="56"/>
      <c r="S33" s="135"/>
      <c r="T33" s="47"/>
      <c r="U33" s="47"/>
      <c r="V33" s="47"/>
      <c r="W33" s="47"/>
      <c r="X33" s="47"/>
      <c r="Y33" s="75"/>
      <c r="Z33" s="76" t="str">
        <f t="shared" si="6"/>
        <v/>
      </c>
      <c r="AC33" s="2">
        <f t="shared" si="7"/>
        <v>0</v>
      </c>
    </row>
    <row r="34" spans="1:29">
      <c r="A34" s="201" t="s">
        <v>185</v>
      </c>
      <c r="B34" s="187" t="s">
        <v>379</v>
      </c>
      <c r="C34" s="193"/>
      <c r="D34" s="193"/>
      <c r="E34" s="193"/>
      <c r="F34" s="193"/>
      <c r="G34" s="193"/>
      <c r="H34" s="193"/>
      <c r="I34" s="183"/>
      <c r="J34" s="183"/>
      <c r="K34" s="183"/>
      <c r="L34" s="183"/>
      <c r="M34" s="183"/>
      <c r="N34" s="183"/>
      <c r="O34" s="183"/>
      <c r="P34" s="183"/>
      <c r="Q34" s="189"/>
      <c r="R34" s="56"/>
      <c r="S34" s="137"/>
      <c r="T34" s="47"/>
      <c r="U34" s="47"/>
      <c r="V34" s="47"/>
      <c r="W34" s="47"/>
      <c r="X34" s="47"/>
      <c r="Y34" s="75"/>
      <c r="Z34" s="76" t="str">
        <f t="shared" si="6"/>
        <v/>
      </c>
      <c r="AC34" s="2">
        <f t="shared" si="7"/>
        <v>0</v>
      </c>
    </row>
    <row r="35" ht="30" spans="1:29">
      <c r="A35" s="188" t="s">
        <v>187</v>
      </c>
      <c r="B35" s="187" t="s">
        <v>380</v>
      </c>
      <c r="C35" s="189"/>
      <c r="D35" s="189"/>
      <c r="E35" s="189"/>
      <c r="F35" s="189"/>
      <c r="G35" s="189"/>
      <c r="H35" s="189"/>
      <c r="I35" s="189"/>
      <c r="J35" s="189"/>
      <c r="K35" s="189"/>
      <c r="L35" s="189"/>
      <c r="M35" s="189"/>
      <c r="N35" s="189"/>
      <c r="O35" s="183"/>
      <c r="P35" s="189"/>
      <c r="Q35" s="189"/>
      <c r="R35" s="56"/>
      <c r="S35" s="44" t="s">
        <v>216</v>
      </c>
      <c r="T35" s="47"/>
      <c r="U35" s="47"/>
      <c r="V35" s="47"/>
      <c r="W35" s="47"/>
      <c r="X35" s="47"/>
      <c r="Y35" s="75"/>
      <c r="Z35" s="76" t="str">
        <f t="shared" si="6"/>
        <v/>
      </c>
      <c r="AC35" s="2">
        <f t="shared" si="7"/>
        <v>0</v>
      </c>
    </row>
    <row r="36" ht="30" customHeight="1" spans="1:29">
      <c r="A36" s="202" t="s">
        <v>196</v>
      </c>
      <c r="B36" s="203" t="s">
        <v>381</v>
      </c>
      <c r="C36" s="204"/>
      <c r="D36" s="204"/>
      <c r="E36" s="204"/>
      <c r="F36" s="204"/>
      <c r="G36" s="204"/>
      <c r="H36" s="204"/>
      <c r="I36" s="204"/>
      <c r="J36" s="204"/>
      <c r="K36" s="204"/>
      <c r="L36" s="204"/>
      <c r="M36" s="204"/>
      <c r="N36" s="204"/>
      <c r="O36" s="204"/>
      <c r="P36" s="204"/>
      <c r="Q36" s="220"/>
      <c r="R36" s="56"/>
      <c r="S36" s="135"/>
      <c r="T36" s="47"/>
      <c r="U36" s="47"/>
      <c r="V36" s="47"/>
      <c r="W36" s="47"/>
      <c r="X36" s="47"/>
      <c r="Y36" s="75"/>
      <c r="Z36" s="76" t="str">
        <f t="shared" si="6"/>
        <v/>
      </c>
      <c r="AC36" s="2">
        <f t="shared" si="7"/>
        <v>0</v>
      </c>
    </row>
    <row r="37" spans="1:29">
      <c r="A37" s="205" t="s">
        <v>382</v>
      </c>
      <c r="B37" s="206" t="s">
        <v>383</v>
      </c>
      <c r="C37" s="207"/>
      <c r="D37" s="207"/>
      <c r="E37" s="207"/>
      <c r="F37" s="207"/>
      <c r="G37" s="207"/>
      <c r="H37" s="207"/>
      <c r="I37" s="207"/>
      <c r="J37" s="207"/>
      <c r="K37" s="207"/>
      <c r="L37" s="207"/>
      <c r="M37" s="207"/>
      <c r="N37" s="207"/>
      <c r="O37" s="207"/>
      <c r="P37" s="207"/>
      <c r="Q37" s="207"/>
      <c r="R37" s="67"/>
      <c r="S37" s="137"/>
      <c r="T37" s="47"/>
      <c r="U37" s="47"/>
      <c r="V37" s="47"/>
      <c r="W37" s="47"/>
      <c r="X37" s="47"/>
      <c r="Y37" s="75"/>
      <c r="Z37" s="76" t="str">
        <f t="shared" si="6"/>
        <v/>
      </c>
      <c r="AC37" s="2">
        <f t="shared" si="7"/>
        <v>0</v>
      </c>
    </row>
    <row r="38" ht="30" customHeight="1" spans="1:29">
      <c r="A38" s="181" t="s">
        <v>384</v>
      </c>
      <c r="B38" s="182" t="s">
        <v>385</v>
      </c>
      <c r="C38" s="183"/>
      <c r="D38" s="183"/>
      <c r="E38" s="183"/>
      <c r="F38" s="183"/>
      <c r="G38" s="183"/>
      <c r="H38" s="183"/>
      <c r="I38" s="183"/>
      <c r="J38" s="183"/>
      <c r="K38" s="183"/>
      <c r="L38" s="183"/>
      <c r="M38" s="183"/>
      <c r="N38" s="183"/>
      <c r="O38" s="183"/>
      <c r="P38" s="183"/>
      <c r="Q38" s="183"/>
      <c r="R38" s="44" t="s">
        <v>386</v>
      </c>
      <c r="S38" s="54" t="s">
        <v>216</v>
      </c>
      <c r="T38" s="46"/>
      <c r="U38" s="46"/>
      <c r="V38" s="46"/>
      <c r="W38" s="46"/>
      <c r="X38" s="46"/>
      <c r="Y38" s="73"/>
      <c r="Z38" s="74" t="str">
        <f>IF(AC38&gt;0,AVERAGE(Z39:Z40),"")</f>
        <v/>
      </c>
      <c r="AC38" s="2">
        <f>SUM(AC39:AC40)</f>
        <v>0</v>
      </c>
    </row>
    <row r="39" ht="25.5" spans="1:29">
      <c r="A39" s="184" t="s">
        <v>64</v>
      </c>
      <c r="B39" s="185" t="s">
        <v>387</v>
      </c>
      <c r="C39" s="183"/>
      <c r="D39" s="183"/>
      <c r="E39" s="183"/>
      <c r="F39" s="183"/>
      <c r="G39" s="183"/>
      <c r="H39" s="183"/>
      <c r="I39" s="183"/>
      <c r="J39" s="183"/>
      <c r="K39" s="183"/>
      <c r="L39" s="183"/>
      <c r="M39" s="183"/>
      <c r="N39" s="183"/>
      <c r="O39" s="183"/>
      <c r="P39" s="183"/>
      <c r="Q39" s="183"/>
      <c r="R39" s="44"/>
      <c r="S39" s="56"/>
      <c r="T39" s="47"/>
      <c r="U39" s="47"/>
      <c r="V39" s="47"/>
      <c r="W39" s="47"/>
      <c r="X39" s="47"/>
      <c r="Y39" s="75"/>
      <c r="Z39" s="76" t="str">
        <f>IF(AC39&gt;0,SUM(T39:X39),"")</f>
        <v/>
      </c>
      <c r="AC39" s="2">
        <f t="shared" ref="AC39:AC40" si="8">COUNT(T39:X39)</f>
        <v>0</v>
      </c>
    </row>
    <row r="40" ht="25.5" spans="1:29">
      <c r="A40" s="184" t="s">
        <v>66</v>
      </c>
      <c r="B40" s="185" t="s">
        <v>388</v>
      </c>
      <c r="C40" s="183"/>
      <c r="D40" s="183"/>
      <c r="E40" s="183"/>
      <c r="F40" s="183"/>
      <c r="G40" s="183"/>
      <c r="H40" s="183"/>
      <c r="I40" s="183"/>
      <c r="J40" s="183"/>
      <c r="K40" s="183"/>
      <c r="L40" s="183"/>
      <c r="M40" s="183"/>
      <c r="N40" s="183"/>
      <c r="O40" s="183"/>
      <c r="P40" s="183"/>
      <c r="Q40" s="183"/>
      <c r="R40" s="44"/>
      <c r="S40" s="67"/>
      <c r="T40" s="47"/>
      <c r="U40" s="47"/>
      <c r="V40" s="47"/>
      <c r="W40" s="47"/>
      <c r="X40" s="47"/>
      <c r="Y40" s="75"/>
      <c r="Z40" s="76" t="str">
        <f>IF(AC40&gt;0,SUM(T40:X40),"")</f>
        <v/>
      </c>
      <c r="AC40" s="2">
        <f t="shared" si="8"/>
        <v>0</v>
      </c>
    </row>
    <row r="41" customHeight="1" spans="1:29">
      <c r="A41" s="208" t="s">
        <v>389</v>
      </c>
      <c r="B41" s="209" t="s">
        <v>390</v>
      </c>
      <c r="C41" s="183"/>
      <c r="D41" s="183"/>
      <c r="E41" s="183"/>
      <c r="F41" s="183"/>
      <c r="G41" s="183"/>
      <c r="H41" s="183"/>
      <c r="I41" s="183"/>
      <c r="J41" s="183"/>
      <c r="K41" s="183"/>
      <c r="L41" s="183"/>
      <c r="M41" s="189"/>
      <c r="N41" s="189"/>
      <c r="O41" s="183"/>
      <c r="P41" s="183"/>
      <c r="Q41" s="183"/>
      <c r="R41" s="54" t="s">
        <v>391</v>
      </c>
      <c r="S41" s="54" t="s">
        <v>216</v>
      </c>
      <c r="T41" s="46"/>
      <c r="U41" s="46"/>
      <c r="V41" s="46"/>
      <c r="W41" s="46"/>
      <c r="X41" s="46"/>
      <c r="Y41" s="73"/>
      <c r="Z41" s="74" t="str">
        <f>IF(AC41&gt;0,AVERAGE(Z42:Z47),"")</f>
        <v/>
      </c>
      <c r="AC41" s="2">
        <f>SUM(AC42:AC47)</f>
        <v>0</v>
      </c>
    </row>
    <row r="42" ht="24" spans="1:29">
      <c r="A42" s="186" t="s">
        <v>64</v>
      </c>
      <c r="B42" s="187" t="s">
        <v>392</v>
      </c>
      <c r="C42" s="183"/>
      <c r="D42" s="183"/>
      <c r="E42" s="183"/>
      <c r="F42" s="183"/>
      <c r="G42" s="183"/>
      <c r="H42" s="183"/>
      <c r="I42" s="183"/>
      <c r="J42" s="183"/>
      <c r="K42" s="183"/>
      <c r="L42" s="183"/>
      <c r="M42" s="189"/>
      <c r="N42" s="189"/>
      <c r="O42" s="183"/>
      <c r="P42" s="183"/>
      <c r="Q42" s="183"/>
      <c r="R42" s="56"/>
      <c r="S42" s="56"/>
      <c r="T42" s="47"/>
      <c r="U42" s="47"/>
      <c r="V42" s="47"/>
      <c r="W42" s="47"/>
      <c r="X42" s="47"/>
      <c r="Y42" s="75"/>
      <c r="Z42" s="76" t="str">
        <f t="shared" ref="Z42:Z47" si="9">IF(AC42&gt;0,SUM(T42:X42),"")</f>
        <v/>
      </c>
      <c r="AC42" s="2">
        <f t="shared" ref="AC42:AC47" si="10">COUNT(T42:X42)</f>
        <v>0</v>
      </c>
    </row>
    <row r="43" ht="24" spans="1:29">
      <c r="A43" s="186" t="s">
        <v>66</v>
      </c>
      <c r="B43" s="187" t="s">
        <v>393</v>
      </c>
      <c r="C43" s="183"/>
      <c r="D43" s="183"/>
      <c r="E43" s="183"/>
      <c r="F43" s="183"/>
      <c r="G43" s="183"/>
      <c r="H43" s="183"/>
      <c r="I43" s="183"/>
      <c r="J43" s="183"/>
      <c r="K43" s="183"/>
      <c r="L43" s="183"/>
      <c r="M43" s="189"/>
      <c r="N43" s="189"/>
      <c r="O43" s="183"/>
      <c r="P43" s="183"/>
      <c r="Q43" s="183"/>
      <c r="R43" s="56"/>
      <c r="S43" s="56"/>
      <c r="T43" s="47"/>
      <c r="U43" s="47"/>
      <c r="V43" s="47"/>
      <c r="W43" s="47"/>
      <c r="X43" s="47"/>
      <c r="Y43" s="75"/>
      <c r="Z43" s="76" t="str">
        <f t="shared" si="9"/>
        <v/>
      </c>
      <c r="AC43" s="2">
        <f t="shared" si="10"/>
        <v>0</v>
      </c>
    </row>
    <row r="44" ht="24" spans="1:29">
      <c r="A44" s="210" t="s">
        <v>68</v>
      </c>
      <c r="B44" s="203" t="s">
        <v>394</v>
      </c>
      <c r="C44" s="183"/>
      <c r="D44" s="183"/>
      <c r="E44" s="183"/>
      <c r="F44" s="183"/>
      <c r="G44" s="183"/>
      <c r="H44" s="183"/>
      <c r="I44" s="183"/>
      <c r="J44" s="183"/>
      <c r="K44" s="183"/>
      <c r="L44" s="183"/>
      <c r="M44" s="189"/>
      <c r="N44" s="189"/>
      <c r="O44" s="183"/>
      <c r="P44" s="183"/>
      <c r="Q44" s="183"/>
      <c r="R44" s="56"/>
      <c r="S44" s="56"/>
      <c r="T44" s="47"/>
      <c r="U44" s="47"/>
      <c r="V44" s="47"/>
      <c r="W44" s="47"/>
      <c r="X44" s="47"/>
      <c r="Y44" s="75"/>
      <c r="Z44" s="76" t="str">
        <f t="shared" si="9"/>
        <v/>
      </c>
      <c r="AC44" s="2">
        <f t="shared" si="10"/>
        <v>0</v>
      </c>
    </row>
    <row r="45" spans="1:29">
      <c r="A45" s="186" t="s">
        <v>70</v>
      </c>
      <c r="B45" s="187" t="s">
        <v>395</v>
      </c>
      <c r="C45" s="183"/>
      <c r="D45" s="183"/>
      <c r="E45" s="183"/>
      <c r="F45" s="183"/>
      <c r="G45" s="183"/>
      <c r="H45" s="183"/>
      <c r="I45" s="183"/>
      <c r="J45" s="183"/>
      <c r="K45" s="183"/>
      <c r="L45" s="183"/>
      <c r="M45" s="189"/>
      <c r="N45" s="189"/>
      <c r="O45" s="183"/>
      <c r="P45" s="183"/>
      <c r="Q45" s="183"/>
      <c r="R45" s="56"/>
      <c r="S45" s="56"/>
      <c r="T45" s="47"/>
      <c r="U45" s="47"/>
      <c r="V45" s="47"/>
      <c r="W45" s="47"/>
      <c r="X45" s="47"/>
      <c r="Y45" s="75"/>
      <c r="Z45" s="76" t="str">
        <f t="shared" si="9"/>
        <v/>
      </c>
      <c r="AC45" s="2">
        <f t="shared" si="10"/>
        <v>0</v>
      </c>
    </row>
    <row r="46" ht="24" spans="1:29">
      <c r="A46" s="186" t="s">
        <v>72</v>
      </c>
      <c r="B46" s="187" t="s">
        <v>396</v>
      </c>
      <c r="C46" s="183"/>
      <c r="D46" s="183"/>
      <c r="E46" s="183"/>
      <c r="F46" s="183"/>
      <c r="G46" s="183"/>
      <c r="H46" s="183"/>
      <c r="I46" s="183"/>
      <c r="J46" s="183"/>
      <c r="K46" s="183"/>
      <c r="L46" s="183"/>
      <c r="M46" s="189"/>
      <c r="N46" s="189"/>
      <c r="O46" s="183"/>
      <c r="P46" s="183"/>
      <c r="Q46" s="183"/>
      <c r="R46" s="56"/>
      <c r="S46" s="56"/>
      <c r="T46" s="47"/>
      <c r="U46" s="47"/>
      <c r="V46" s="47"/>
      <c r="W46" s="47"/>
      <c r="X46" s="47"/>
      <c r="Y46" s="75"/>
      <c r="Z46" s="76" t="str">
        <f t="shared" si="9"/>
        <v/>
      </c>
      <c r="AC46" s="2">
        <f t="shared" si="10"/>
        <v>0</v>
      </c>
    </row>
    <row r="47" ht="24" spans="1:29">
      <c r="A47" s="186" t="s">
        <v>74</v>
      </c>
      <c r="B47" s="187" t="s">
        <v>397</v>
      </c>
      <c r="C47" s="183"/>
      <c r="D47" s="183"/>
      <c r="E47" s="183"/>
      <c r="F47" s="183"/>
      <c r="G47" s="183"/>
      <c r="H47" s="183"/>
      <c r="I47" s="189"/>
      <c r="J47" s="189"/>
      <c r="K47" s="189"/>
      <c r="L47" s="189"/>
      <c r="M47" s="189"/>
      <c r="N47" s="189"/>
      <c r="O47" s="189"/>
      <c r="P47" s="189"/>
      <c r="Q47" s="183"/>
      <c r="R47" s="67"/>
      <c r="S47" s="67"/>
      <c r="T47" s="47"/>
      <c r="U47" s="47"/>
      <c r="V47" s="47"/>
      <c r="W47" s="47"/>
      <c r="X47" s="47"/>
      <c r="Y47" s="75"/>
      <c r="Z47" s="76" t="str">
        <f t="shared" si="9"/>
        <v/>
      </c>
      <c r="AC47" s="2">
        <f t="shared" si="10"/>
        <v>0</v>
      </c>
    </row>
    <row r="48" spans="1:2">
      <c r="A48" s="211" t="s">
        <v>398</v>
      </c>
      <c r="B48" s="212"/>
    </row>
    <row r="49" spans="1:2">
      <c r="A49" s="213"/>
      <c r="B49" s="214" t="s">
        <v>133</v>
      </c>
    </row>
    <row r="50" ht="23.25" customHeight="1" spans="1:26">
      <c r="A50" s="215" t="s">
        <v>165</v>
      </c>
      <c r="B50" s="216" t="s">
        <v>166</v>
      </c>
      <c r="X50" s="69" t="s">
        <v>86</v>
      </c>
      <c r="Z50" s="77" t="e">
        <f>AVERAGE(Z5,Z14,Z27,Z38,Z41)</f>
        <v>#DIV/0!</v>
      </c>
    </row>
    <row r="51" spans="1:2">
      <c r="A51" s="217"/>
      <c r="B51" s="218"/>
    </row>
    <row r="52" spans="1:2">
      <c r="A52" s="217"/>
      <c r="B52" s="218"/>
    </row>
    <row r="53" spans="1:2">
      <c r="A53" s="217"/>
      <c r="B53" s="218"/>
    </row>
  </sheetData>
  <sheetProtection password="CF63" sheet="1" selectLockedCells="1" objects="1" scenarios="1"/>
  <mergeCells count="10">
    <mergeCell ref="R5:R13"/>
    <mergeCell ref="R14:R25"/>
    <mergeCell ref="R27:R28"/>
    <mergeCell ref="R30:R37"/>
    <mergeCell ref="R38:R40"/>
    <mergeCell ref="R41:R47"/>
    <mergeCell ref="S12:S13"/>
    <mergeCell ref="S18:S25"/>
    <mergeCell ref="S38:S40"/>
    <mergeCell ref="S41:S47"/>
  </mergeCells>
  <dataValidations count="5">
    <dataValidation type="whole" operator="equal" allowBlank="1" showInputMessage="1" showErrorMessage="1" sqref="T5:T47">
      <formula1>0</formula1>
    </dataValidation>
    <dataValidation type="whole" operator="equal" allowBlank="1" showInputMessage="1" showErrorMessage="1" sqref="U5:U47">
      <formula1>1</formula1>
    </dataValidation>
    <dataValidation type="whole" operator="equal" allowBlank="1" showInputMessage="1" showErrorMessage="1" sqref="V5:V47">
      <formula1>2</formula1>
    </dataValidation>
    <dataValidation type="whole" operator="equal" allowBlank="1" showInputMessage="1" showErrorMessage="1" sqref="W5:W47">
      <formula1>3</formula1>
    </dataValidation>
    <dataValidation type="whole" operator="equal" allowBlank="1" showInputMessage="1" showErrorMessage="1" sqref="X5:X47">
      <formula1>4</formula1>
    </dataValidation>
  </dataValidations>
  <pageMargins left="0.7" right="0.7" top="0.75" bottom="0.75" header="0.3" footer="0.3"/>
  <pageSetup paperSize="1" orientation="portrait" horizontalDpi="300" verticalDpi="300"/>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5" master="" otherUserPermission="visible"/>
  <rangeList sheetStid="14" master="" otherUserPermission="visible"/>
  <rangeList sheetStid="1" master="" otherUserPermission="visible"/>
  <rangeList sheetStid="3" master="" otherUserPermission="visible"/>
  <rangeList sheetStid="4" master="" otherUserPermission="visible"/>
  <rangeList sheetStid="5" master="" otherUserPermission="visible"/>
  <rangeList sheetStid="6" master="" otherUserPermission="visible"/>
  <rangeList sheetStid="7" master="" otherUserPermission="visible"/>
  <rangeList sheetStid="8" master="" otherUserPermission="visible"/>
  <rangeList sheetStid="9" master="" otherUserPermission="visible"/>
  <rangeList sheetStid="10" master="" otherUserPermission="visible"/>
  <rangeList sheetStid="11" master="" otherUserPermission="visible"/>
  <rangeList sheetStid="12" master="" otherUserPermission="visible"/>
  <rangeList sheetStid="13"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HeadingPairs>
    <vt:vector size="2" baseType="variant">
      <vt:variant>
        <vt:lpstr>工作表</vt:lpstr>
      </vt:variant>
      <vt:variant>
        <vt:i4>14</vt:i4>
      </vt:variant>
    </vt:vector>
  </HeadingPairs>
  <TitlesOfParts>
    <vt:vector size="14" baseType="lpstr">
      <vt:lpstr>Audit Scoring</vt:lpstr>
      <vt:lpstr>Final scores</vt:lpstr>
      <vt:lpstr>A. Regulatory compliance</vt:lpstr>
      <vt:lpstr>Annexure A</vt:lpstr>
      <vt:lpstr>B. P&amp;S 1. sustainability</vt:lpstr>
      <vt:lpstr>B. P&amp;S 2.HR Practices</vt:lpstr>
      <vt:lpstr>B. P&amp;S 3. Communication</vt:lpstr>
      <vt:lpstr>B. P&amp;S 4.Goods &amp; services</vt:lpstr>
      <vt:lpstr>B.P&amp;S 5.T&amp;C of sale</vt:lpstr>
      <vt:lpstr>B.P&amp;S 6.Trans &amp; Accounting</vt:lpstr>
      <vt:lpstr>B.P&amp;S 7. IT ecosystem</vt:lpstr>
      <vt:lpstr>C.1.Customer care 1</vt:lpstr>
      <vt:lpstr>C.2.Customer care</vt:lpstr>
      <vt:lpstr>Sheet13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admin</cp:lastModifiedBy>
  <dcterms:created xsi:type="dcterms:W3CDTF">2016-09-10T06:41:00Z</dcterms:created>
  <dcterms:modified xsi:type="dcterms:W3CDTF">2025-08-08T06:54:37Z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4D0A480B0F064EAB855FB9C955E6FCF3_13</vt:lpwstr>
  </property>
  <property fmtid="{D5CDD505-2E9C-101B-9397-08002B2CF9AE}" pid="3" name="KSOProductBuildVer">
    <vt:lpwstr>1033-12.2.0.21931</vt:lpwstr>
  </property>
</Properties>
</file>