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c/Desktop/"/>
    </mc:Choice>
  </mc:AlternateContent>
  <xr:revisionPtr revIDLastSave="0" documentId="8_{4468B459-B2F6-A34D-8BB2-255B23816E84}" xr6:coauthVersionLast="47" xr6:coauthVersionMax="47" xr10:uidLastSave="{00000000-0000-0000-0000-000000000000}"/>
  <bookViews>
    <workbookView xWindow="0" yWindow="740" windowWidth="29400" windowHeight="16820" tabRatio="894" firstSheet="6" activeTab="2" xr2:uid="{00000000-000D-0000-FFFF-FFFF00000000}"/>
  </bookViews>
  <sheets>
    <sheet name="Audit score" sheetId="17" r:id="rId1"/>
    <sheet name="final score" sheetId="16" r:id="rId2"/>
    <sheet name="A. Regulatory compliance" sheetId="1" r:id="rId3"/>
    <sheet name="Annexure A" sheetId="8" r:id="rId4"/>
    <sheet name="B. P&amp;S-1.Sustainability" sheetId="2" r:id="rId5"/>
    <sheet name="B. P&amp;S-2.HR Practices" sheetId="3" r:id="rId6"/>
    <sheet name="B. P&amp;S-3.Communication" sheetId="4" r:id="rId7"/>
    <sheet name="B. P&amp;S-4. GOODS &amp; SERVICES" sheetId="5" r:id="rId8"/>
    <sheet name="P&amp;S-5. T&amp;C OF HOSTING" sheetId="6" r:id="rId9"/>
    <sheet name="P&amp;S-6. IT &amp; DIGITAL INFORMATION" sheetId="14" r:id="rId10"/>
    <sheet name="P&amp;S-7. CENTRE SERVICES, FEEDBAK" sheetId="10" r:id="rId11"/>
    <sheet name="P&amp;S-8. CENTRE SAFETY, SECURITY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" l="1"/>
  <c r="M7" i="6"/>
  <c r="K33" i="10"/>
  <c r="M9" i="10"/>
  <c r="C5" i="16"/>
  <c r="C6" i="16"/>
  <c r="C7" i="16"/>
  <c r="C8" i="16"/>
  <c r="C9" i="16"/>
  <c r="C10" i="16"/>
  <c r="C11" i="16"/>
  <c r="C12" i="16"/>
  <c r="F10" i="17"/>
  <c r="M32" i="14"/>
  <c r="K32" i="14" s="1"/>
  <c r="K34" i="1"/>
  <c r="M36" i="15"/>
  <c r="K36" i="15" s="1"/>
  <c r="M35" i="15"/>
  <c r="K35" i="15" s="1"/>
  <c r="M34" i="15"/>
  <c r="K34" i="15" s="1"/>
  <c r="M33" i="15"/>
  <c r="K33" i="15" s="1"/>
  <c r="M32" i="15"/>
  <c r="K32" i="15" s="1"/>
  <c r="M31" i="15"/>
  <c r="K31" i="15" s="1"/>
  <c r="M30" i="15"/>
  <c r="K30" i="15" s="1"/>
  <c r="M28" i="15"/>
  <c r="K28" i="15" s="1"/>
  <c r="M27" i="15"/>
  <c r="K27" i="15" s="1"/>
  <c r="M26" i="15"/>
  <c r="K26" i="15" s="1"/>
  <c r="M25" i="15"/>
  <c r="K25" i="15" s="1"/>
  <c r="M24" i="15"/>
  <c r="K24" i="15" s="1"/>
  <c r="M23" i="15"/>
  <c r="K23" i="15" s="1"/>
  <c r="M22" i="15"/>
  <c r="K22" i="15" s="1"/>
  <c r="M21" i="15"/>
  <c r="K21" i="15" s="1"/>
  <c r="M20" i="15"/>
  <c r="M18" i="15"/>
  <c r="K18" i="15" s="1"/>
  <c r="M17" i="15"/>
  <c r="K17" i="15" s="1"/>
  <c r="M16" i="15"/>
  <c r="K16" i="15" s="1"/>
  <c r="M15" i="15"/>
  <c r="K15" i="15" s="1"/>
  <c r="M14" i="15"/>
  <c r="K14" i="15" s="1"/>
  <c r="M13" i="15"/>
  <c r="K13" i="15" s="1"/>
  <c r="M12" i="15"/>
  <c r="K12" i="15" s="1"/>
  <c r="M11" i="15"/>
  <c r="M10" i="15"/>
  <c r="K10" i="15" s="1"/>
  <c r="M8" i="15"/>
  <c r="K8" i="15" s="1"/>
  <c r="M7" i="15"/>
  <c r="K7" i="15" s="1"/>
  <c r="M32" i="10"/>
  <c r="M30" i="10"/>
  <c r="K30" i="10" s="1"/>
  <c r="M29" i="10"/>
  <c r="K29" i="10" s="1"/>
  <c r="M28" i="10"/>
  <c r="K28" i="10" s="1"/>
  <c r="M27" i="10"/>
  <c r="M26" i="10" s="1"/>
  <c r="K26" i="10" s="1"/>
  <c r="M25" i="10"/>
  <c r="K25" i="10" s="1"/>
  <c r="M24" i="10"/>
  <c r="K24" i="10" s="1"/>
  <c r="M23" i="10"/>
  <c r="K23" i="10" s="1"/>
  <c r="M22" i="10"/>
  <c r="K22" i="10" s="1"/>
  <c r="M21" i="10"/>
  <c r="K21" i="10" s="1"/>
  <c r="M20" i="10"/>
  <c r="K20" i="10" s="1"/>
  <c r="M19" i="10"/>
  <c r="K19" i="10" s="1"/>
  <c r="M18" i="10"/>
  <c r="K18" i="10" s="1"/>
  <c r="M17" i="10"/>
  <c r="K17" i="10" s="1"/>
  <c r="M16" i="10"/>
  <c r="K16" i="10" s="1"/>
  <c r="M15" i="10"/>
  <c r="K15" i="10" s="1"/>
  <c r="M14" i="10"/>
  <c r="K14" i="10" s="1"/>
  <c r="M13" i="10"/>
  <c r="K13" i="10" s="1"/>
  <c r="M12" i="10"/>
  <c r="K12" i="10" s="1"/>
  <c r="M11" i="10"/>
  <c r="M8" i="10"/>
  <c r="K8" i="10" s="1"/>
  <c r="M7" i="10"/>
  <c r="M31" i="14"/>
  <c r="K31" i="14" s="1"/>
  <c r="M29" i="14"/>
  <c r="K29" i="14" s="1"/>
  <c r="M28" i="14"/>
  <c r="K28" i="14" s="1"/>
  <c r="M27" i="14"/>
  <c r="K27" i="14" s="1"/>
  <c r="M26" i="14"/>
  <c r="K26" i="14" s="1"/>
  <c r="M25" i="14"/>
  <c r="K25" i="14" s="1"/>
  <c r="M23" i="14"/>
  <c r="K23" i="14" s="1"/>
  <c r="M22" i="14"/>
  <c r="K22" i="14" s="1"/>
  <c r="M21" i="14"/>
  <c r="K21" i="14" s="1"/>
  <c r="M20" i="14"/>
  <c r="K20" i="14" s="1"/>
  <c r="M19" i="14"/>
  <c r="K19" i="14" s="1"/>
  <c r="M18" i="14"/>
  <c r="K18" i="14" s="1"/>
  <c r="M16" i="14"/>
  <c r="K16" i="14" s="1"/>
  <c r="M15" i="14"/>
  <c r="K15" i="14" s="1"/>
  <c r="M14" i="14"/>
  <c r="K14" i="14" s="1"/>
  <c r="M13" i="14"/>
  <c r="K13" i="14" s="1"/>
  <c r="M11" i="14"/>
  <c r="K11" i="14" s="1"/>
  <c r="M10" i="14"/>
  <c r="K10" i="14" s="1"/>
  <c r="M8" i="14"/>
  <c r="K8" i="14" s="1"/>
  <c r="M7" i="14"/>
  <c r="K7" i="14" s="1"/>
  <c r="M17" i="6"/>
  <c r="K17" i="6" s="1"/>
  <c r="M15" i="6"/>
  <c r="K15" i="6" s="1"/>
  <c r="M14" i="6"/>
  <c r="K14" i="6" s="1"/>
  <c r="M13" i="6"/>
  <c r="K13" i="6" s="1"/>
  <c r="M12" i="6"/>
  <c r="K12" i="6" s="1"/>
  <c r="M10" i="6"/>
  <c r="K10" i="6" s="1"/>
  <c r="M9" i="6"/>
  <c r="K9" i="6" s="1"/>
  <c r="M6" i="6"/>
  <c r="K6" i="6" s="1"/>
  <c r="M28" i="5"/>
  <c r="M27" i="5" s="1"/>
  <c r="K27" i="5" s="1"/>
  <c r="M26" i="5"/>
  <c r="K26" i="5" s="1"/>
  <c r="M25" i="5"/>
  <c r="K25" i="5" s="1"/>
  <c r="M24" i="5"/>
  <c r="K24" i="5" s="1"/>
  <c r="M23" i="5"/>
  <c r="K23" i="5" s="1"/>
  <c r="M22" i="5"/>
  <c r="K22" i="5" s="1"/>
  <c r="M21" i="5"/>
  <c r="K21" i="5" s="1"/>
  <c r="M20" i="5"/>
  <c r="K20" i="5" s="1"/>
  <c r="M19" i="5"/>
  <c r="K19" i="5" s="1"/>
  <c r="M18" i="5"/>
  <c r="K18" i="5" s="1"/>
  <c r="M16" i="5"/>
  <c r="K16" i="5" s="1"/>
  <c r="M15" i="5"/>
  <c r="K15" i="5" s="1"/>
  <c r="M14" i="5"/>
  <c r="K14" i="5" s="1"/>
  <c r="M13" i="5"/>
  <c r="K13" i="5" s="1"/>
  <c r="M12" i="5"/>
  <c r="K12" i="5" s="1"/>
  <c r="M11" i="5"/>
  <c r="K11" i="5" s="1"/>
  <c r="M9" i="5"/>
  <c r="K9" i="5" s="1"/>
  <c r="M8" i="5"/>
  <c r="K8" i="5" s="1"/>
  <c r="M7" i="5"/>
  <c r="K7" i="5" s="1"/>
  <c r="M9" i="4"/>
  <c r="K9" i="4" s="1"/>
  <c r="M8" i="4"/>
  <c r="K8" i="4" s="1"/>
  <c r="M7" i="4"/>
  <c r="K7" i="4" s="1"/>
  <c r="M13" i="4"/>
  <c r="K13" i="4" s="1"/>
  <c r="M12" i="4"/>
  <c r="K12" i="4" s="1"/>
  <c r="M11" i="4"/>
  <c r="K11" i="4" s="1"/>
  <c r="M17" i="4"/>
  <c r="K17" i="4" s="1"/>
  <c r="M16" i="4"/>
  <c r="K16" i="4" s="1"/>
  <c r="M15" i="4"/>
  <c r="M14" i="4" s="1"/>
  <c r="K14" i="4" s="1"/>
  <c r="M28" i="4"/>
  <c r="K28" i="4" s="1"/>
  <c r="M27" i="4"/>
  <c r="K27" i="4" s="1"/>
  <c r="M26" i="4"/>
  <c r="K26" i="4" s="1"/>
  <c r="M25" i="4"/>
  <c r="K25" i="4" s="1"/>
  <c r="M24" i="4"/>
  <c r="K24" i="4" s="1"/>
  <c r="M23" i="4"/>
  <c r="K23" i="4" s="1"/>
  <c r="M22" i="4"/>
  <c r="K22" i="4" s="1"/>
  <c r="M21" i="4"/>
  <c r="K21" i="4" s="1"/>
  <c r="M20" i="4"/>
  <c r="K20" i="4" s="1"/>
  <c r="M19" i="4"/>
  <c r="K19" i="4" s="1"/>
  <c r="M32" i="4"/>
  <c r="K32" i="4" s="1"/>
  <c r="M31" i="4"/>
  <c r="K31" i="4" s="1"/>
  <c r="M30" i="4"/>
  <c r="K30" i="4" s="1"/>
  <c r="M37" i="3"/>
  <c r="K37" i="3" s="1"/>
  <c r="M36" i="3"/>
  <c r="K36" i="3" s="1"/>
  <c r="M35" i="3"/>
  <c r="K35" i="3" s="1"/>
  <c r="M34" i="3"/>
  <c r="K34" i="3" s="1"/>
  <c r="M33" i="3"/>
  <c r="K33" i="3" s="1"/>
  <c r="M32" i="3"/>
  <c r="K32" i="3" s="1"/>
  <c r="M30" i="3"/>
  <c r="K30" i="3" s="1"/>
  <c r="M29" i="3"/>
  <c r="K29" i="3" s="1"/>
  <c r="M28" i="3"/>
  <c r="K28" i="3" s="1"/>
  <c r="M27" i="3"/>
  <c r="K27" i="3" s="1"/>
  <c r="M26" i="3"/>
  <c r="K26" i="3" s="1"/>
  <c r="M25" i="3"/>
  <c r="K25" i="3" s="1"/>
  <c r="M24" i="3"/>
  <c r="K24" i="3" s="1"/>
  <c r="M23" i="3"/>
  <c r="K23" i="3" s="1"/>
  <c r="M22" i="3"/>
  <c r="K22" i="3" s="1"/>
  <c r="M21" i="3"/>
  <c r="K21" i="3" s="1"/>
  <c r="M19" i="3"/>
  <c r="K19" i="3" s="1"/>
  <c r="M18" i="3"/>
  <c r="K18" i="3" s="1"/>
  <c r="M17" i="3"/>
  <c r="K17" i="3" s="1"/>
  <c r="M15" i="3"/>
  <c r="K15" i="3" s="1"/>
  <c r="M14" i="3"/>
  <c r="K14" i="3" s="1"/>
  <c r="M13" i="3"/>
  <c r="K13" i="3" s="1"/>
  <c r="M12" i="3"/>
  <c r="K12" i="3" s="1"/>
  <c r="M10" i="3"/>
  <c r="K10" i="3" s="1"/>
  <c r="M9" i="3"/>
  <c r="K9" i="3" s="1"/>
  <c r="M8" i="3"/>
  <c r="K8" i="3" s="1"/>
  <c r="M7" i="3"/>
  <c r="K7" i="3" s="1"/>
  <c r="M16" i="2"/>
  <c r="K16" i="2" s="1"/>
  <c r="M15" i="2"/>
  <c r="K15" i="2" s="1"/>
  <c r="M14" i="2"/>
  <c r="K14" i="2" s="1"/>
  <c r="M13" i="2"/>
  <c r="K13" i="2" s="1"/>
  <c r="M12" i="2"/>
  <c r="K12" i="2" s="1"/>
  <c r="M11" i="2"/>
  <c r="K11" i="2" s="1"/>
  <c r="M9" i="2"/>
  <c r="K9" i="2" s="1"/>
  <c r="M8" i="2"/>
  <c r="K8" i="2" s="1"/>
  <c r="M7" i="2"/>
  <c r="K7" i="2" s="1"/>
  <c r="M10" i="10" l="1"/>
  <c r="K10" i="10" s="1"/>
  <c r="M6" i="10"/>
  <c r="K6" i="10" s="1"/>
  <c r="K32" i="10"/>
  <c r="M31" i="10"/>
  <c r="K31" i="10" s="1"/>
  <c r="B11" i="16"/>
  <c r="K7" i="10"/>
  <c r="K27" i="10"/>
  <c r="K11" i="10"/>
  <c r="M9" i="14"/>
  <c r="K9" i="14" s="1"/>
  <c r="M30" i="14"/>
  <c r="K30" i="14" s="1"/>
  <c r="M6" i="14"/>
  <c r="K6" i="14" s="1"/>
  <c r="K33" i="14" s="1"/>
  <c r="B10" i="16" s="1"/>
  <c r="M24" i="14"/>
  <c r="K24" i="14" s="1"/>
  <c r="M17" i="14"/>
  <c r="K17" i="14" s="1"/>
  <c r="M12" i="14"/>
  <c r="K12" i="14" s="1"/>
  <c r="M16" i="6"/>
  <c r="K16" i="6" s="1"/>
  <c r="K28" i="5"/>
  <c r="M10" i="4"/>
  <c r="K10" i="4" s="1"/>
  <c r="M6" i="4"/>
  <c r="K6" i="4" s="1"/>
  <c r="M29" i="4"/>
  <c r="K29" i="4" s="1"/>
  <c r="M18" i="4"/>
  <c r="K18" i="4" s="1"/>
  <c r="K15" i="4"/>
  <c r="M31" i="3"/>
  <c r="K31" i="3" s="1"/>
  <c r="M20" i="3"/>
  <c r="K20" i="3" s="1"/>
  <c r="M16" i="3"/>
  <c r="K16" i="3" s="1"/>
  <c r="M11" i="3"/>
  <c r="K11" i="3" s="1"/>
  <c r="M6" i="2"/>
  <c r="K6" i="2" s="1"/>
  <c r="M29" i="15"/>
  <c r="K29" i="15" s="1"/>
  <c r="M19" i="15"/>
  <c r="K19" i="15" s="1"/>
  <c r="K20" i="15"/>
  <c r="M9" i="15"/>
  <c r="K9" i="15" s="1"/>
  <c r="K11" i="15"/>
  <c r="M6" i="15"/>
  <c r="K6" i="15" s="1"/>
  <c r="M11" i="6"/>
  <c r="K11" i="6" s="1"/>
  <c r="M8" i="6"/>
  <c r="M17" i="5"/>
  <c r="K17" i="5" s="1"/>
  <c r="M10" i="5"/>
  <c r="K10" i="5" s="1"/>
  <c r="M6" i="5"/>
  <c r="K6" i="5" s="1"/>
  <c r="M6" i="3"/>
  <c r="K6" i="3" s="1"/>
  <c r="M10" i="2"/>
  <c r="K10" i="2" s="1"/>
  <c r="K33" i="4" l="1"/>
  <c r="B7" i="16" s="1"/>
  <c r="K29" i="5"/>
  <c r="B8" i="16" s="1"/>
  <c r="K37" i="15"/>
  <c r="B12" i="16" s="1"/>
  <c r="K8" i="6"/>
  <c r="K18" i="6" s="1"/>
  <c r="B9" i="16" s="1"/>
  <c r="K38" i="3"/>
  <c r="B6" i="16" s="1"/>
  <c r="K17" i="2"/>
  <c r="B5" i="16" s="1"/>
  <c r="L12" i="8"/>
  <c r="J12" i="8" s="1"/>
  <c r="L11" i="8"/>
  <c r="J11" i="8" s="1"/>
  <c r="L10" i="8"/>
  <c r="J10" i="8" s="1"/>
  <c r="L9" i="8"/>
  <c r="J9" i="8" s="1"/>
  <c r="L8" i="8"/>
  <c r="J8" i="8" s="1"/>
  <c r="L7" i="8"/>
  <c r="J7" i="8" s="1"/>
  <c r="L6" i="8"/>
  <c r="J6" i="8" s="1"/>
  <c r="M33" i="1"/>
  <c r="K33" i="1" s="1"/>
  <c r="M32" i="1"/>
  <c r="K32" i="1" s="1"/>
  <c r="M31" i="1"/>
  <c r="K31" i="1" s="1"/>
  <c r="M30" i="1"/>
  <c r="K30" i="1" s="1"/>
  <c r="M29" i="1"/>
  <c r="K29" i="1" s="1"/>
  <c r="M28" i="1"/>
  <c r="K28" i="1" s="1"/>
  <c r="M27" i="1"/>
  <c r="K27" i="1" s="1"/>
  <c r="M26" i="1"/>
  <c r="K26" i="1" s="1"/>
  <c r="M24" i="1"/>
  <c r="K24" i="1" s="1"/>
  <c r="M23" i="1"/>
  <c r="K23" i="1" s="1"/>
  <c r="M22" i="1"/>
  <c r="K22" i="1" s="1"/>
  <c r="M21" i="1"/>
  <c r="K21" i="1" s="1"/>
  <c r="M20" i="1"/>
  <c r="K20" i="1" s="1"/>
  <c r="M19" i="1"/>
  <c r="K19" i="1" s="1"/>
  <c r="M18" i="1"/>
  <c r="K18" i="1" s="1"/>
  <c r="M16" i="1"/>
  <c r="K16" i="1" s="1"/>
  <c r="M15" i="1"/>
  <c r="K15" i="1" s="1"/>
  <c r="M13" i="1"/>
  <c r="K13" i="1" s="1"/>
  <c r="M12" i="1"/>
  <c r="K12" i="1" s="1"/>
  <c r="M11" i="1"/>
  <c r="K11" i="1" s="1"/>
  <c r="M10" i="1"/>
  <c r="K10" i="1" s="1"/>
  <c r="M9" i="1"/>
  <c r="M7" i="1"/>
  <c r="K7" i="1" s="1"/>
  <c r="M6" i="1"/>
  <c r="K6" i="1" s="1"/>
  <c r="M8" i="1" l="1"/>
  <c r="M25" i="1"/>
  <c r="K25" i="1" s="1"/>
  <c r="K9" i="1"/>
  <c r="J13" i="8"/>
  <c r="K14" i="1" s="1"/>
  <c r="B4" i="16" l="1"/>
  <c r="B13" i="16" s="1"/>
  <c r="K8" i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E5" i="16" s="1"/>
  <c r="C4" i="16"/>
  <c r="C13" i="16" s="1"/>
  <c r="F12" i="17"/>
  <c r="A12" i="16" s="1"/>
  <c r="F11" i="17"/>
  <c r="A11" i="16" s="1"/>
  <c r="A10" i="16"/>
  <c r="F9" i="17"/>
  <c r="A9" i="16" s="1"/>
  <c r="F8" i="17"/>
  <c r="A8" i="16" s="1"/>
  <c r="F7" i="17"/>
  <c r="A7" i="16" s="1"/>
  <c r="F6" i="17"/>
  <c r="A6" i="16" s="1"/>
  <c r="F5" i="17"/>
  <c r="A5" i="16" s="1"/>
  <c r="F4" i="17"/>
  <c r="A4" i="16" s="1"/>
  <c r="E13" i="17"/>
  <c r="D4" i="16" l="1"/>
  <c r="D13" i="16" s="1"/>
  <c r="E13" i="16" s="1"/>
  <c r="E4" i="16" l="1"/>
</calcChain>
</file>

<file path=xl/sharedStrings.xml><?xml version="1.0" encoding="utf-8"?>
<sst xmlns="http://schemas.openxmlformats.org/spreadsheetml/2006/main" count="600" uniqueCount="323">
  <si>
    <t>ensuring compliance to all applicable Laws &amp; Acts</t>
  </si>
  <si>
    <t>obtaining, recording, maintaining, updating &amp; renewal of all the mandatory licenses/legal documents/permits/NOCs before opening and during routine operation of the Centre</t>
  </si>
  <si>
    <t>ensuring all regulatory obligations &amp; conditions are met as prescribed in the obtained licenses/legal documents/permits/NOCs etc.</t>
  </si>
  <si>
    <t>A. REGULATORY COMPLIANCE</t>
  </si>
  <si>
    <t>At Centre level</t>
  </si>
  <si>
    <t>At Tenancy level</t>
  </si>
  <si>
    <t>using eco-friendly material/packaging in Centre's operations</t>
  </si>
  <si>
    <t>following norms of Pollution Control Board</t>
  </si>
  <si>
    <t>putting a waste management procedure in place which details collection, storage and disposal mechanism of waste and ensures no inappropriate burning /loitering away/ decay of waste material in and around the Centre</t>
  </si>
  <si>
    <t>prominently displaying “NO SMOKING / SMOKE FREE” signage, if smoking is prohibited</t>
  </si>
  <si>
    <t>B. PRACTICES &amp; SYSTEMS - 1. ENVIRONMENT SUSTAINABILITY</t>
  </si>
  <si>
    <t>B. PRACTICES &amp; SYSTEMS - 2. HR PRACTICES</t>
  </si>
  <si>
    <t>clearly defines role for each designation in respective JD</t>
  </si>
  <si>
    <t>aims at hiring quality staff basis a Job Description (JD) with required qualification / certification, knowledge, experience and skill</t>
  </si>
  <si>
    <t>staff practicing ethical dealing/sales tactics</t>
  </si>
  <si>
    <t>ensures 'Employee code of conduct' manual is amended as and when required</t>
  </si>
  <si>
    <t>a reference check is conducted and cleared for all guest &amp; client-dealing staff before hiring them</t>
  </si>
  <si>
    <t>staff addressing of guests &amp; clients in a respectable manner</t>
  </si>
  <si>
    <t>education of staff on Consumer Rights under Consumer Protection Act</t>
  </si>
  <si>
    <t>respecting, protecting and maintaining privacy of guests</t>
  </si>
  <si>
    <t>providing the recruit with an appointment letter once hired mentioning recruit's role, compensation, responsibilities and other key terms and conditions of services</t>
  </si>
  <si>
    <t>providing latest 'Employee Code of Conduct Manual' and acceptance of the same to make recruit acquire desired behaviour and attitude towards his peers, seniors, guests, clients and organisation</t>
  </si>
  <si>
    <t>emphasis on developing staff's personality, grooming, dressing with name tags, etiquettes and professional behaviour with guests</t>
  </si>
  <si>
    <t>ability of staff to communicate with guests in relevant language, if required</t>
  </si>
  <si>
    <t>staff training and updating required knowledge, skill and tools to deal with untoward situations like power failure, dealing with unruly / sick / ailing guests, accident/ medical emergency, fire, theft, explosion etc</t>
  </si>
  <si>
    <t xml:space="preserve">staff training on disaster / incident management </t>
  </si>
  <si>
    <t>B. PRACTICES &amp; SYSTEMS - 3. COMMUNICATION</t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</si>
  <si>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Print media</t>
    </r>
    <r>
      <rPr>
        <sz val="8"/>
        <color theme="1"/>
        <rFont val="Arial"/>
        <family val="2"/>
      </rPr>
      <t xml:space="preserve"> including but not limited to newspaper, trade magazines, pamphlets, brochures, catalogues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</si>
  <si>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Electronic media</t>
    </r>
    <r>
      <rPr>
        <sz val="8"/>
        <color theme="1"/>
        <rFont val="Arial"/>
        <family val="2"/>
      </rPr>
      <t xml:space="preserve"> including but not limited to TV, website - own or business associates, portals, marketplace, mobile apps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</si>
  <si>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Social media</t>
    </r>
    <r>
      <rPr>
        <sz val="8"/>
        <color theme="1"/>
        <rFont val="Arial"/>
        <family val="2"/>
      </rPr>
      <t xml:space="preserve"> including but not limited to pages on Facebook, Twitter, LinkedIn or any other networking medium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</si>
  <si>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Other channels</t>
    </r>
    <r>
      <rPr>
        <sz val="8"/>
        <color theme="1"/>
        <rFont val="Arial"/>
        <family val="2"/>
      </rPr>
      <t xml:space="preserve"> including but not limited to letters, emails, sms, danglers, posters, signage, public announcements inside the outlet, tele-marketing</t>
    </r>
  </si>
  <si>
    <r>
      <rPr>
        <b/>
        <sz val="8"/>
        <color theme="1"/>
        <rFont val="Arial"/>
        <family val="2"/>
      </rPr>
      <t>^Communication</t>
    </r>
    <r>
      <rPr>
        <sz val="8"/>
        <color theme="1"/>
        <rFont val="Arial"/>
        <family val="2"/>
      </rPr>
      <t xml:space="preserve"> refers to all the messages, information, linguistic and creative content used in advertising, PR, promotions, marketing materials and related activity</t>
    </r>
  </si>
  <si>
    <r>
      <t>^^</t>
    </r>
    <r>
      <rPr>
        <b/>
        <sz val="8"/>
        <color theme="1"/>
        <rFont val="Arial"/>
        <family val="2"/>
      </rPr>
      <t>Channels of Communication</t>
    </r>
    <r>
      <rPr>
        <sz val="8"/>
        <color theme="1"/>
        <rFont val="Arial"/>
        <family val="2"/>
      </rPr>
      <t xml:space="preserve"> would include:</t>
    </r>
  </si>
  <si>
    <t>*Irrespective of tenant's Trusted Mark certification status but subject to T&amp;Cs of lease agreement</t>
  </si>
  <si>
    <t>^Refer Annexure A</t>
  </si>
  <si>
    <t>Centre has SOP/manual/policy document to ensure Regulatory Compliance in all areas of its business operations</t>
  </si>
  <si>
    <t>Centre has a designated official for ensuring regulatory compliance for the entire Centre including tenants*</t>
  </si>
  <si>
    <t>Centre has a designated official to ensure environment sustainability practices across entire Centre including tenants*</t>
  </si>
  <si>
    <t>Centre has SOP/manual/policy document to formulate, update, review and implement best of Human Resource practices in its business operations</t>
  </si>
  <si>
    <t>Centre has a designated official to ensure execution and implementation of all prescribed HR practices across entire Centre including tenants*</t>
  </si>
  <si>
    <t>Centre has adequate staff including management/operational/specialist/contractual, for smooth operations/guest servicing</t>
  </si>
  <si>
    <t>Centre has a 'Manpower hiring' procedure that</t>
  </si>
  <si>
    <t>Centre has an 'Induction' procedure for new recruits that includes</t>
  </si>
  <si>
    <t>Centre has a 'Staff training' program focusing on Guest service that includes</t>
  </si>
  <si>
    <t>Centre's HR responsibility also includes</t>
  </si>
  <si>
    <t xml:space="preserve">Centre has SOP/manual/policy document on Comunication^ with guidelines on ethical communication, use of channels^^ and appropriate content to be used </t>
  </si>
  <si>
    <t>Centre has a designated official to ensure execution of effective communication as per SOP/manual/policy document</t>
  </si>
  <si>
    <t xml:space="preserve">Centre undertakes ethical communication </t>
  </si>
  <si>
    <t>to sell and deliver what is advertised and promoted</t>
  </si>
  <si>
    <t>by clearly stating the validity period for the communicated promotion</t>
  </si>
  <si>
    <t>through centre's branding on the façade in English and/or the local language</t>
  </si>
  <si>
    <t xml:space="preserve">through it's website displaying key information about the centre including but not limited to its location, tenant brands, product &amp; service categories, privacy policy, prevalent promotions etc </t>
  </si>
  <si>
    <t>by ensuring that all goods, services &amp; promotions are accurately described and portrayed in all marketing communications across all applicable channels</t>
  </si>
  <si>
    <t>by displaying list of various product &amp; service categories / tenants / brands across all floors it offers for shopping/eating/entertainment</t>
  </si>
  <si>
    <t>by clearly mentioning entry / exit points, basic amenities such as washroom, trial / treatment room, drinking water, kids play zone, visitor lounge, smoking zone, escalators/ elevators/ stairs/ emergency exit, First Aid, customer service counters, etc, for its guests through proper signage</t>
  </si>
  <si>
    <t>by mentioning prevalent promotional offers running on specific brand/product/service for the guests</t>
  </si>
  <si>
    <t xml:space="preserve">through its staff who guides / clarifies the guests about any non-understanding / misunderstanding in locating amenities, product &amp; service, tenant, brand etc inside the centre </t>
  </si>
  <si>
    <t>by clearly mentioning any extra charges, if any, for packaging/ carry bags/parking/delivery/valet service etc. at appropriate place/s and has a system to communicate to the guests before charging for the same</t>
  </si>
  <si>
    <t>by substantiating any claim it makes of any Quality Standards of its equipement, machines or any other product / service offerd to the guests through the related document/certificate by a competent authority</t>
  </si>
  <si>
    <t>Centre's Communication responsibility also includes</t>
  </si>
  <si>
    <t>B. PRACTICES &amp; SYSTEMS - 4. GOODS &amp; SERVICES</t>
  </si>
  <si>
    <r>
      <rPr>
        <b/>
        <sz val="8"/>
        <color theme="1"/>
        <rFont val="Arial"/>
        <family val="2"/>
      </rPr>
      <t>^^'Vendor'</t>
    </r>
    <r>
      <rPr>
        <sz val="8"/>
        <color theme="1"/>
        <rFont val="Arial"/>
        <family val="2"/>
      </rPr>
      <t xml:space="preserve"> is the supplying source and would include: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</si>
  <si>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Manufacturer</t>
    </r>
    <r>
      <rPr>
        <sz val="8"/>
        <color theme="1"/>
        <rFont val="Arial"/>
        <family val="2"/>
      </rPr>
      <t xml:space="preserve"> who manufactures the goods and sell to the centre without services of any middle man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</si>
  <si>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Distributor</t>
    </r>
    <r>
      <rPr>
        <sz val="8"/>
        <color theme="1"/>
        <rFont val="Arial"/>
        <family val="2"/>
      </rPr>
      <t xml:space="preserve"> who distributes the goods of manufacturer to the centre to earn his margin on sale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</si>
  <si>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Agent</t>
    </r>
    <r>
      <rPr>
        <sz val="8"/>
        <color theme="1"/>
        <rFont val="Arial"/>
        <family val="2"/>
      </rPr>
      <t xml:space="preserve"> who takes the order and provides the goods through manufacturer / company / large distributor to the centre for a commission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</si>
  <si>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Buying / design house</t>
    </r>
    <r>
      <rPr>
        <sz val="8"/>
        <color theme="1"/>
        <rFont val="Arial"/>
        <family val="2"/>
      </rPr>
      <t xml:space="preserve"> which provides the goods ordered by the centre as an outsourced party either by manufacturing itself or buying from some other source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</si>
  <si>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Franchisee / Licensee</t>
    </r>
    <r>
      <rPr>
        <sz val="8"/>
        <color theme="1"/>
        <rFont val="Arial"/>
        <family val="2"/>
      </rPr>
      <t xml:space="preserve"> who is authorised by an International brand/company to market its goods in the assigned territory (country) to interested clients</t>
    </r>
  </si>
  <si>
    <t xml:space="preserve">Centre has dedicated SOP / Manual / Policy document pertaining to quality standards and procedures in sourcing, buying and procuring quality goods^ and services through certified Vendor^^ </t>
  </si>
  <si>
    <t>Centre has a designated official to ensure the execution of sourcing, buying and procuring of quality goods and services through certified Vendor</t>
  </si>
  <si>
    <t>Centre has a system to identify, induct and manage qualified vendor base</t>
  </si>
  <si>
    <t xml:space="preserve">by keeping complete records of vendors / sources of supplies at every level of procurement </t>
  </si>
  <si>
    <t>by ensuring that vendor supplies products / services as stipulated by the centre</t>
  </si>
  <si>
    <t>procuring goods and services only from verified/ certified vendors assuring their quality</t>
  </si>
  <si>
    <r>
      <t>^ 'Goods'</t>
    </r>
    <r>
      <rPr>
        <sz val="8"/>
        <color theme="1"/>
        <rFont val="Arial"/>
        <family val="2"/>
      </rPr>
      <t xml:space="preserve"> refer to all sellable and non-sellable physical items in the centre including equipment, machine, gadget, furniture, fittings, fixtures etc.</t>
    </r>
  </si>
  <si>
    <t>Centre has effective sourcing and buying policy focusing on quality goods and services by</t>
  </si>
  <si>
    <t>having a system to eliminate dubious vendors who source illegally or flout quality norms</t>
  </si>
  <si>
    <t>having a procedure for vendor and product / service development</t>
  </si>
  <si>
    <t xml:space="preserve">removing unfit / expired / harmful goods from display / installation / usage </t>
  </si>
  <si>
    <t>conducting incoming material quality check</t>
  </si>
  <si>
    <t>Centre's Goods and Services responsibility also includes</t>
  </si>
  <si>
    <t>purchase/usage of restricted / sensitive / inappropriate products by children inside the centre</t>
  </si>
  <si>
    <t>disallowing entry and providing services to any suspicious / unruly character at the cost of inconvenience to other guests of the centre</t>
  </si>
  <si>
    <t>refusing liquor consumption inside the centre if not licensed</t>
  </si>
  <si>
    <t>checking pollution in and around Centre</t>
  </si>
  <si>
    <t>assisting guests sincerely at the centre during their stay</t>
  </si>
  <si>
    <t>assigning of specific responsibilities to staff members; equipping each one with required knowledge and skill to provide accurate, timely and relevant product/ service / information to guests &amp; clients; and, to perform to the expected levels in their respective positions</t>
  </si>
  <si>
    <t>Official's responsibility for Centre's compliance includes</t>
  </si>
  <si>
    <t>Centre's Sustainability responsibility includes</t>
  </si>
  <si>
    <t>Centre has effective internal Communication with the guests</t>
  </si>
  <si>
    <t>Centre has effective system for guests to make informed choice of goods &amp; services offered at the centre encompasing shopping/eating/entertainment</t>
  </si>
  <si>
    <t>through a Vendor Registration Form (VRF) which details by way of appropriate documentation of vendor's contact, business information, regulatory compliance and other related information that certifies and establishes vendor's credibility</t>
  </si>
  <si>
    <t xml:space="preserve">by providing its vendor with Code of Conduct manual to make him/her aware of centre's expectation of vendor </t>
  </si>
  <si>
    <t>by ensuring observance of MSME guidelines for vendor, as applicable</t>
  </si>
  <si>
    <t>through a process of selecting and shortlisting reliable vendor</t>
  </si>
  <si>
    <t>taking full responsibility of Product Safety Standards of all of its displayed/installed furniture, equipment, machines, fixtures &amp; fitments at the centre</t>
  </si>
  <si>
    <t>having a system for ensuring the quality of products and services offered are fit for consumption by humans</t>
  </si>
  <si>
    <t>having a procedure to dispose off / handover to authorised person/agency the unfit / expired/aged/risky good/s</t>
  </si>
  <si>
    <t>availability of a critical workflow ... (General operations flow, Different teams availability, makeshift arrangements, communication to DRT and QRT team, etc.)</t>
  </si>
  <si>
    <t>ensuring unrestricted movement of technical manpower from its designated area and, if needed, to be done only with Shift Engineer / technical manager approval or in case of any emergency</t>
  </si>
  <si>
    <t>cleaning of return air on weekly basis</t>
  </si>
  <si>
    <t>maintaining temperature at 24-30 degrees</t>
  </si>
  <si>
    <t>ensuring toilet exhausts are running 24 hours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</si>
  <si>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</si>
  <si>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</si>
  <si>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</si>
  <si>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</si>
  <si>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</si>
  <si>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</si>
  <si>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</si>
  <si>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</si>
  <si>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</si>
  <si>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ii.</t>
  </si>
  <si>
    <t>iii.</t>
  </si>
  <si>
    <t>iv.</t>
  </si>
  <si>
    <t>j.</t>
  </si>
  <si>
    <t>k.</t>
  </si>
  <si>
    <t>l.</t>
  </si>
  <si>
    <t>conducting a planned maintenance/technical review to know the status of critical equipments/machines/tools used in ongoing activities</t>
  </si>
  <si>
    <t>encouraging Employee Feedback for continual improvement in the existing system</t>
  </si>
  <si>
    <t>making Biometric readers or other mode available for time tracking attendance of employees</t>
  </si>
  <si>
    <t>providing Locker Rooms for keeping employees' personal belongings</t>
  </si>
  <si>
    <t>offering employees rest and paid OFF for all Technicians, Security, HK workers and other services providers who work and stay at site 24X7</t>
  </si>
  <si>
    <t xml:space="preserve">asking and maintaining Self-declaration form ﬁlled by all tenants' staff before joining on duty if they have any health concerns that may require immediate attention </t>
  </si>
  <si>
    <t>by communicating in language/s that is well understood by them</t>
  </si>
  <si>
    <t>appointing a responsible persons for communication with its tenants</t>
  </si>
  <si>
    <t>making a feedback mechanism available for the same</t>
  </si>
  <si>
    <t>by posting signages on the door and elsewhere indicating restriction of movement of the staff near the Medical/Waiting room, indication of Assembly Area (Mock Drills), Danger zones, Electrical Room, etc.</t>
  </si>
  <si>
    <t>by putting up warning signage at viable places</t>
  </si>
  <si>
    <t>by putting enough signages and maps so that people can find their way around easily</t>
  </si>
  <si>
    <t>B. PRACTICES &amp; SYSTEMS - 5. TERMS &amp; CONDITIONS OF HOSTING</t>
  </si>
  <si>
    <t>Centre has SOP/Manual/Policy document defining T&amp;C for hosting guests and tenants</t>
  </si>
  <si>
    <t>products/ services/ facilities offered to specific/  appropriate segment of guets &amp; tenants as directed by prevalent governing law</t>
  </si>
  <si>
    <t>Centre's T&amp;C of hosting responsibility also includes</t>
  </si>
  <si>
    <t>Information Technology Act &amp; relevant rules (Reasonable security practices and procedures and sensitive personal data or information) Rules under the IT Act</t>
  </si>
  <si>
    <t>Telecom Commercial Communications Customer Preference Regulations</t>
  </si>
  <si>
    <t>Guidelines for Telemarketers by TRAI</t>
  </si>
  <si>
    <t>Use of licensed software</t>
  </si>
  <si>
    <t>Centre has a SOP / Manual / Policy document in regard to its Information Technology (IT) systems and digital information</t>
  </si>
  <si>
    <t>Centre has a designated official to manage, monitor and safeguard its IT system and digital information with following responsibilities:</t>
  </si>
  <si>
    <t>To ensure guests/tenants are informed of any change in centre's Information security policy</t>
  </si>
  <si>
    <t>To ensure guest  &amp; tenant digital transactions are efficient, accurate and legal</t>
  </si>
  <si>
    <t>Centre is committed to monitoring IT Security and data safety by</t>
  </si>
  <si>
    <t>having policies and methods to restrict access to confidential and personal data by an unauthorised person</t>
  </si>
  <si>
    <t xml:space="preserve">logging, reporting and regularly reviewing of all the security activities, any breach or attempted breach of security to avoid recurring incidents </t>
  </si>
  <si>
    <t>having appropriate level of controls; providing encryption to transmissions and transactions with guests/tenants</t>
  </si>
  <si>
    <t>providing an easy to use and secure payment mechanisms and conducting all its digital transactions in a secure environment with appropriate level of security</t>
  </si>
  <si>
    <t>ensuring that the information security policy is communicated to and understood by all concerned staff</t>
  </si>
  <si>
    <t>Centre's IT &amp; Digital responsibility also includes</t>
  </si>
  <si>
    <t>storing guests/tenants data in a password protected environment</t>
  </si>
  <si>
    <t>Centre has a feedback and dispute resolution system in place involving</t>
  </si>
  <si>
    <t>a system to resolve a complaint within a definite time frame as per laid procedure</t>
  </si>
  <si>
    <t>a system of informing complainants of their complaints' redressal status</t>
  </si>
  <si>
    <t>m.</t>
  </si>
  <si>
    <t>n.</t>
  </si>
  <si>
    <t>o.</t>
  </si>
  <si>
    <t>Centre has a SOP / Manual / Policy document in regard to providing services to guests &amp; clients and having their feedback &amp; dispute resolution</t>
  </si>
  <si>
    <t>having a 'Guest service' department/Official/help desk equipped and empowered to serve Guests and resolve their issues</t>
  </si>
  <si>
    <t>mentioning ‘Guest Service/Helpline’ contact detail and information on centre's stationery/website/relevant signage</t>
  </si>
  <si>
    <t>providing accessible ‘Guest Service/Helpline’ that is well equipped to receive Guest enquiries/feedback and handle complaints</t>
  </si>
  <si>
    <t>having a system/counter to take care of guests' belongings that are not permitted inside</t>
  </si>
  <si>
    <t xml:space="preserve">having a policy for collection, storage and return of guests' lost and found items </t>
  </si>
  <si>
    <t>providing quickly accessible gender-specific washrooms with necessary advisories for its guests, tenants and staff within its premises</t>
  </si>
  <si>
    <t>providing adequate and fit-for-consumption drinking water for guests, tenants and staff</t>
  </si>
  <si>
    <t>offering special arrangement for disabled, physically challenged or ailing guests and prams for infants</t>
  </si>
  <si>
    <t>having first-aid facilities/medical/waiting room in isolated area for the needy ones to be taken care before professional medical help arrives or hospitalisation</t>
  </si>
  <si>
    <t>providing all facilities/equipements/machines etc. in good working conditions to avoid any mishappening</t>
  </si>
  <si>
    <t>having AV facility/public addressing system/equipments/other mediums to demonstrate/communicate social/inter-department/promotional messages</t>
  </si>
  <si>
    <t>maintaining park/garden area, if available, for guests' recreation under proper supervision</t>
  </si>
  <si>
    <t>empowering its website to guide and help potential guests to plan their visit to centre in advance</t>
  </si>
  <si>
    <t>providing suitable walkways &amp; ramps for wheelchair-bound guests and a helping attendant, if available</t>
  </si>
  <si>
    <t>a system to document feedback and complaints separately for guests, tenants and staff</t>
  </si>
  <si>
    <t>display of contact detail of concerned Certifying Body which certified the centre on the claimed standards so that complainants can aproach it in case of dispute</t>
  </si>
  <si>
    <t>Team includes but not limited to Head - Operations, Security Head, Fire &amp; Safety Head Operations/ House Keeping manager and PPE &amp; Materials Lead / Procurement Manager</t>
  </si>
  <si>
    <t>Head - Operations, is aware of the overall responsibility for the site’s emergency/pandemic preparedness &amp; response plan, coordinating and aligning with regional FSH and the Emergency Crisis Team.</t>
  </si>
  <si>
    <t>PPE &amp; Materials Lead / Procurement Manager works to secure all necessary supplies to implement and sustain the site pandemic preparedness &amp; response plan, including direct procurement by the shopping centre</t>
  </si>
  <si>
    <t>E/PRT has following list identified and displayed at appropriate places for quick action:
1. Hospitals
2. Health Officer list
3. Emergency Contact Details
4. Ward Officer
5. Police Personnel</t>
  </si>
  <si>
    <t>A scheduled Mock Drill is carried out at an Assembly Point</t>
  </si>
  <si>
    <t>All fire door routes are free from obstruction and escalator operating correctly and smoothly without any abruption</t>
  </si>
  <si>
    <t>All emergency equipments like ladders, fire extinguishers, fire alarms, emergency stop buttons, etc. are available in a valid working state</t>
  </si>
  <si>
    <t>Centre has an Emergency/Pandemic Response Team available:</t>
  </si>
  <si>
    <t>Centre's Services, Feedback &amp; Dispute Resolution responsibility also includes</t>
  </si>
  <si>
    <t>Centre has a SOP / Manual / Policy document in regard to providing safe, secure and hygienic environment to all present in the center</t>
  </si>
  <si>
    <t>Centre is committed towards maintaining the confidentiality of its data and has procedure (such as restricted access rights to download / transmit customer master data from system etc.) to protect it by</t>
  </si>
  <si>
    <t>ensuring that Centre is compliant with the data security and privacy principles as agreed with data provider</t>
  </si>
  <si>
    <t>having a policy on unsolicited email by giving the “opt in” option for those who wish to be in their circulation list</t>
  </si>
  <si>
    <t>having a privacy policy uploaded on its website</t>
  </si>
  <si>
    <t>having a policy of not tampering with website-visitor's browser or computer without obtaining prior permission</t>
  </si>
  <si>
    <t>Centre is committed to Safety and Security of all present on the centre's premises by</t>
  </si>
  <si>
    <t>having functional CCTV cameras placed at all the important locations in the centre and back up of recording till the time prescribed by applicable regulation</t>
  </si>
  <si>
    <t>having laid down procedure for unruly guests/shop-lifters/payment defaulters</t>
  </si>
  <si>
    <t>delpoying fire safety measures and displaying the measures undertaken in the same regard as per applicable law</t>
  </si>
  <si>
    <t>having easy accessible lifts/escalators/ stairs/ approach for safe entry and exit</t>
  </si>
  <si>
    <t>ensuring proper security checks, wherever applicable, for all entering the premises, separately for both genders to check dangerous / prohibited materials</t>
  </si>
  <si>
    <t>having appropriate display, storing and installation SOP for glassware/ breakable/ hazardous and any other accident prone material to avoid accidents</t>
  </si>
  <si>
    <t>displaying emergency telephone nos. of nearest State Disaster Management center (DMC), Hospitals, Police Station and Fire Department across all strategic locations at the centre</t>
  </si>
  <si>
    <t>allowing data-providers to access and update/correct their personal information</t>
  </si>
  <si>
    <t>ensuring that there is no video recording device and/or any other form of image capturing devices in any of private areas of the centre to safeguard the privacy of all</t>
  </si>
  <si>
    <t>properly disposing off dry &amp; wet garbage as per applicable regulations</t>
  </si>
  <si>
    <t>having proper drainage system for the centre</t>
  </si>
  <si>
    <t>conducting periodic disinfection, routine &amp; deep cleaning of the centre</t>
  </si>
  <si>
    <t>proper cleaning of the vehicle/cab/shuttle bus used for ferrying guests/tenants/staff, incase of large centre</t>
  </si>
  <si>
    <t>having adequate supply (a minimum of 30 days) of soap, disinfection spray, hand gel, face masks, gloves, napkins and glasses on site and on order with lead time</t>
  </si>
  <si>
    <t>keeping upto date record for all hygienic work carried out by respective agencies</t>
  </si>
  <si>
    <t>making necessary arrangements to ventilate indoor environments with outdoor air as much as possible as per approved guidelines</t>
  </si>
  <si>
    <t>monitoring outdoor units and exhaust fan areas to check for any birds' nest and its urgent removal</t>
  </si>
  <si>
    <t>conducting periodic pest control/repellent treatment to keep the place safe from all types of rodents, dangerous reptiles, pests and insects</t>
  </si>
  <si>
    <t>Centre is committed to provide hygienic environment throughout the centre by</t>
  </si>
  <si>
    <t>Centre is committed to Compliance with prevailing IT regulations which are not limited to</t>
  </si>
  <si>
    <t>Centre's Safety and Security responsibility also includes</t>
  </si>
  <si>
    <t>keeping walkways, plaza entries, corridors, concourses, ramps and other common areas of shopping centre free from obstruction and/or usage by anybody for any other purpose for which permission is not sought</t>
  </si>
  <si>
    <t>ensuring that only a permitted quantity of persons be allowed to enter the elevators with elevator guidelines posted inside</t>
  </si>
  <si>
    <t>making indoor and outdoor parking spaces available and adequate as per the mall capacity and free from obstructions</t>
  </si>
  <si>
    <t>making public areas well lit</t>
  </si>
  <si>
    <t>monitoring loading and unloading of deliveries or shipments to and from the centre premises, use of floor covering/tiles (except with prior approval), use of additional locks/bolts on doors (except with prior approval and additional set of keys available), no load upon any floor beyond permissible limits, noise vibration, electrical/magnetic inetreference or any other nuisance, placing of hoarding/advertisements/pictures/notices/lettering (without appropriate permission) and movement of trailers and/or trucks</t>
  </si>
  <si>
    <t>producing all applicable licenses / permits /approvals / NOCs from concerned authorities when asked to do so^</t>
  </si>
  <si>
    <t>intake of fresh air (at least 20%) thus ensuring fresh air circulation to treated air</t>
  </si>
  <si>
    <t>allowing recruit to undergo special training on  all areas/functions that are required for recruit's understanding and better performance to serve the guests &amp; clients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</si>
  <si>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HR Practices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</si>
  <si>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Environment Sustainability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</si>
  <si>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Regulatory Compliance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</si>
  <si>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t>in co-advertisement mentioning contact detail of the tenant/co-brand, wherever required</t>
  </si>
  <si>
    <t xml:space="preserve">Centre has effective external Communication 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</si>
  <si>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Communication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</si>
  <si>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Importer</t>
    </r>
    <r>
      <rPr>
        <sz val="8"/>
        <color theme="1"/>
        <rFont val="Arial"/>
        <family val="2"/>
      </rPr>
      <t xml:space="preserve"> who imports the goods from overseas markets and supplies them to the centre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</si>
  <si>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Goods &amp; Services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</si>
  <si>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Centre reserves the 'Right to Refuse' (RTR) by</t>
  </si>
  <si>
    <t>having a well defined policy on RTR</t>
  </si>
  <si>
    <t>clearly stating its RTR policy at suitable place/s and documents</t>
  </si>
  <si>
    <t>ensuring RTR policy is applicable but not limited to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</si>
  <si>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Terms &amp; Conditions of Sale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</si>
  <si>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IT Ecosystem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</si>
  <si>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Centre is committed to practice best services in Shopping Centre business by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</si>
  <si>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Customer services, feedback &amp; dispute resolution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</si>
  <si>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having availability of adequate security staff at the centre to handle miscreant/unpleasant characters on its premises</t>
  </si>
  <si>
    <t>cab/shuttle bus driver/s holding a valid license to drive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</si>
  <si>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Customer safety, security &amp; privacy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>Trust 150* in the light of</t>
    </r>
    <r>
      <rPr>
        <sz val="11"/>
        <color rgb="FF0070C0"/>
        <rFont val="Calibri"/>
        <family val="2"/>
        <scheme val="minor"/>
      </rPr>
      <t xml:space="preserve"> agreement between the parties</t>
    </r>
  </si>
  <si>
    <t>Explanation of Audit Value Ratings</t>
  </si>
  <si>
    <t>Audit Score Points (ASP)</t>
  </si>
  <si>
    <t>Weightage score</t>
  </si>
  <si>
    <t>Standard Heading</t>
  </si>
  <si>
    <t>No Conformity</t>
  </si>
  <si>
    <t>Conformity Deficient</t>
  </si>
  <si>
    <t xml:space="preserve">The standard is documented but not followed </t>
  </si>
  <si>
    <t>Improvement Needed</t>
  </si>
  <si>
    <t>The standard / process is in practice but neither properly documented nor executed appropriately.  There is a high probability that the standard / system will not produce required results. Improvements to the process / documentation are required.</t>
  </si>
  <si>
    <t>Acceptable</t>
  </si>
  <si>
    <t>The standard / process is included in the system. Planning and execution meet these standards. There is a high probability that the system will produce required results</t>
  </si>
  <si>
    <t>Outstanding</t>
  </si>
  <si>
    <t>The standard / process is included in the system. Planning and execution are thorough and exceed these standards. It is certain that the system will produce exemplary results</t>
  </si>
  <si>
    <t>Total</t>
  </si>
  <si>
    <r>
      <rPr>
        <b/>
        <sz val="10"/>
        <color theme="1"/>
        <rFont val="Arial"/>
        <family val="2"/>
      </rPr>
      <t xml:space="preserve">Non-Conformity </t>
    </r>
    <r>
      <rPr>
        <sz val="11"/>
        <color theme="1"/>
        <rFont val="Calibri"/>
        <family val="2"/>
        <scheme val="minor"/>
      </rPr>
      <t>to the standard</t>
    </r>
  </si>
  <si>
    <t>Score Achieved</t>
  </si>
  <si>
    <t>Standard Heading Score Points</t>
  </si>
  <si>
    <t>% of points</t>
  </si>
  <si>
    <t>Final Audit Score</t>
  </si>
  <si>
    <t>Centre has SOP/manual/policy document to address Environment sustainability issues in its business operations as prescribed by Global Real Estate Sustainability Benchmark (GRESB)</t>
  </si>
  <si>
    <t xml:space="preserve">providing authorised public wifi, if required, with optimum speed at affordable cost </t>
  </si>
  <si>
    <t>ANNEXURE A</t>
  </si>
  <si>
    <t>Name &amp; contact detail</t>
  </si>
  <si>
    <t>Job description, interview on applicable regulatory requirements, compliance and audit of documentary evidences</t>
  </si>
  <si>
    <t>Remarks/comments</t>
  </si>
  <si>
    <t>Final score</t>
  </si>
  <si>
    <t>"0" if valid document NA</t>
  </si>
  <si>
    <t>"4" if valid document available</t>
  </si>
  <si>
    <t xml:space="preserve">Check allocation standard:-
4 – If (+/-) 10% deviation in allocation standard
3 – If (+/-) 11%-20% deviation in allocation standard
2 – If (+/-) 21%-30% deviation in allocation standard
1 – If (+/-) 31%-40% deviation in allocation standard
0 – If (+/-) 41%-50% deviation in allocation standard
</t>
  </si>
  <si>
    <t>Check for the SOP / Manual / Policy document; last 3 amendments in code of conduct manual
Check for JD of last five hirings and their Qualification documents</t>
  </si>
  <si>
    <t>Copy of appointment letter, ECC manual / induction report at least five inductions</t>
  </si>
  <si>
    <t>Training records</t>
  </si>
  <si>
    <t>Training records, staff interview &amp; on site audit</t>
  </si>
  <si>
    <t>On site audit</t>
  </si>
  <si>
    <t>photo of facade</t>
  </si>
  <si>
    <t>Scan of website/page</t>
  </si>
  <si>
    <t>Audit at least 3 advertisements</t>
  </si>
  <si>
    <t>Onsite audit; staff interview; photos of audited places/signage/displayed certificates etc</t>
  </si>
  <si>
    <t>Check the concerned certificates</t>
  </si>
  <si>
    <t>check at least 5 VRFs with all suportings/code of conduct manual/copy of last vendor audit report, if applicable</t>
  </si>
  <si>
    <t>Random inventory check</t>
  </si>
  <si>
    <t>Standards for vendor' document/vendor report, if applicable</t>
  </si>
  <si>
    <t>Product quality standards' document</t>
  </si>
  <si>
    <t>SOP/manual/policy document + staff interview</t>
  </si>
  <si>
    <t>Name &amp; contact detail; copy of security policy; on site audit</t>
  </si>
  <si>
    <t>Onsite verification of applicable certificates/documents</t>
  </si>
  <si>
    <t xml:space="preserve">IT security policy; On site IT security audit including passwords; staff interview; applicable certificates/documents </t>
  </si>
  <si>
    <t>IT SOP/manual/policy document</t>
  </si>
  <si>
    <t>Guest service/helpline contact detail such as contact nos./email address</t>
  </si>
  <si>
    <t>website audit</t>
  </si>
  <si>
    <t>on site audit</t>
  </si>
  <si>
    <t>Complaints resolution process document; list of complaints of last six months with detail of actions taken for closure</t>
  </si>
  <si>
    <t>Records of at least last three treatments</t>
  </si>
  <si>
    <t>Inventory audit</t>
  </si>
  <si>
    <t>Check related documents</t>
  </si>
  <si>
    <t>Check licenses of all drivers</t>
  </si>
  <si>
    <t>Audit Score Points (only one score to be entered)</t>
  </si>
  <si>
    <t>Digitisation,wherever applicable, of all important documents to avoid frequent handling of originals and ensuring auto-monitoring</t>
  </si>
  <si>
    <t>undergoing all mandatory tests/audits, wherever required, in regard to applicable certification/s &amp; investigation/s by concerned authorities/agencies</t>
  </si>
  <si>
    <t>preparing, implementing HIRA as per site requirement and taking necessary actions in the same regard, whenever required</t>
  </si>
  <si>
    <t>Fire &amp; Safety Head (FSH) is aware of how to ensure the wellness of all employees, tenants' staff &amp; guests and the overall emergency preparedness and response plan, ensuring alignment with company’s E/PRT</t>
  </si>
  <si>
    <t>On site audit/Check relevant document</t>
  </si>
  <si>
    <r>
      <rPr>
        <b/>
        <sz val="11"/>
        <color theme="1"/>
        <rFont val="Calibri"/>
        <family val="2"/>
        <scheme val="minor"/>
      </rPr>
      <t>Developer-related-</t>
    </r>
    <r>
      <rPr>
        <sz val="11"/>
        <color theme="1"/>
        <rFont val="Calibri"/>
        <family val="2"/>
        <scheme val="minor"/>
      </rPr>
      <t>PAN, Compnay/RERA registration, tax certificate, CIN, TIN, GST, TAN etc.</t>
    </r>
  </si>
  <si>
    <r>
      <rPr>
        <b/>
        <sz val="11"/>
        <color theme="1"/>
        <rFont val="Calibri"/>
        <family val="2"/>
        <scheme val="minor"/>
      </rPr>
      <t>Land-related-</t>
    </r>
    <r>
      <rPr>
        <sz val="11"/>
        <color theme="1"/>
        <rFont val="Calibri"/>
        <family val="2"/>
        <scheme val="minor"/>
      </rPr>
      <t>Ownership, plot registration, clearance from concerned authorities, Non encumbrance certificate, Search Report, Mutation documents</t>
    </r>
  </si>
  <si>
    <r>
      <rPr>
        <b/>
        <sz val="11"/>
        <color theme="1"/>
        <rFont val="Calibri"/>
        <family val="2"/>
        <scheme val="minor"/>
      </rPr>
      <t>Project-related-</t>
    </r>
    <r>
      <rPr>
        <sz val="11"/>
        <color theme="1"/>
        <rFont val="Calibri"/>
        <family val="2"/>
        <scheme val="minor"/>
      </rPr>
      <t>RERA registration, approval, structure/architectural plan, blueprint, measurements, FAR, electricity &amp; water connection, completion certificates etc.</t>
    </r>
  </si>
  <si>
    <r>
      <rPr>
        <b/>
        <sz val="11"/>
        <color theme="1"/>
        <rFont val="Calibri"/>
        <family val="2"/>
        <scheme val="minor"/>
      </rPr>
      <t>Agreements-</t>
    </r>
    <r>
      <rPr>
        <sz val="11"/>
        <color theme="1"/>
        <rFont val="Calibri"/>
        <family val="2"/>
        <scheme val="minor"/>
      </rPr>
      <t>Tenancy/lease/CAM agreements; other agreements with vendors, business associates etc.</t>
    </r>
  </si>
  <si>
    <r>
      <rPr>
        <b/>
        <sz val="11"/>
        <color theme="1"/>
        <rFont val="Calibri"/>
        <family val="2"/>
        <scheme val="minor"/>
      </rPr>
      <t>Contracts-</t>
    </r>
    <r>
      <rPr>
        <sz val="11"/>
        <color theme="1"/>
        <rFont val="Calibri"/>
        <family val="2"/>
        <scheme val="minor"/>
      </rPr>
      <t>AMCs of equipments, machines, hardware, fixture, fittings etc.; Third party contracts for Housekeeping, security, helpers, manpower etc; Provident Fund documents from vendors</t>
    </r>
  </si>
  <si>
    <r>
      <rPr>
        <b/>
        <sz val="11"/>
        <color theme="1"/>
        <rFont val="Calibri"/>
        <family val="2"/>
        <scheme val="minor"/>
      </rPr>
      <t>Authorisation documents-</t>
    </r>
    <r>
      <rPr>
        <sz val="11"/>
        <color theme="1"/>
        <rFont val="Calibri"/>
        <family val="2"/>
        <scheme val="minor"/>
      </rPr>
      <t>Licenses/Certificates/Permits etc. to install, use &amp; operate DG set, fire safety, AC ducting, electrical, drinking water, F&amp;B, Shop &amp; establishment, operational hours, Municipal authority, parking, pollution, environment...(such as Fire NOC, FSSAI, Lift/ Escalator Certificates etc.)</t>
    </r>
  </si>
  <si>
    <r>
      <rPr>
        <b/>
        <sz val="11"/>
        <color theme="1"/>
        <rFont val="Calibri"/>
        <family val="2"/>
        <scheme val="minor"/>
      </rPr>
      <t>General documents-</t>
    </r>
    <r>
      <rPr>
        <sz val="11"/>
        <color theme="1"/>
        <rFont val="Calibri"/>
        <family val="2"/>
        <scheme val="minor"/>
      </rPr>
      <t>Other applicable statutory documents related to employee, business, product/service, sales, marketing, asset management etc.</t>
    </r>
  </si>
  <si>
    <t>SOP/manual/policy document/on site audit</t>
  </si>
  <si>
    <t>On site audit/ most recent Ad copies</t>
  </si>
  <si>
    <t xml:space="preserve">On site audit </t>
  </si>
  <si>
    <t>Standard score</t>
  </si>
  <si>
    <t>Mystery Audit reference</t>
  </si>
  <si>
    <t>Normal time MA# is inclusive of audit points applicable to Foodcourt &amp; Cinema audit</t>
  </si>
  <si>
    <t>CB Audit reference</t>
  </si>
  <si>
    <t>Trust 153</t>
  </si>
  <si>
    <t>providing internal transportation vehicles/cabs and shuttle buses to staff, tenants and guests, in case of large centre area</t>
  </si>
  <si>
    <t>B. PRACTICES &amp; SYSTEMS - 6. IT &amp; DIGITAL INFORMATION</t>
  </si>
  <si>
    <t>C. PRACTICES &amp; SYSTEMS - 7. CENTRE SERVICES, FEEDBACK, DISPUTE RESOLUTION</t>
  </si>
  <si>
    <t>C. PRACTICES &amp; SYSTEMS - 8.CENTRE SAFETY, SECURITY &amp; HYGIENE</t>
  </si>
  <si>
    <t>Centre has a SOP / Manual / Policy document in regard to governing privilege card issuance, data security, spending-to-point conversion accuracy, and inter-property financial reconciliation for point redemptions across all outlets within or outside the centre</t>
  </si>
  <si>
    <t>f</t>
  </si>
  <si>
    <r>
      <t>Centre has SOP/Policy defining the terms, conditions, and authority matrix for compensating guests who suffer injury, harm, or property damage on the premises  </t>
    </r>
    <r>
      <rPr>
        <b/>
        <sz val="11"/>
        <color rgb="FF000000"/>
        <rFont val="Segoe UI Symbol"/>
        <family val="2"/>
      </rPr>
      <t>⁠</t>
    </r>
    <r>
      <rPr>
        <b/>
        <sz val="11"/>
        <color rgb="FF000000"/>
        <rFont val="Calibri"/>
        <family val="2"/>
      </rPr>
      <t>including exterior &amp; transit zones within shopping centre premise</t>
    </r>
  </si>
  <si>
    <t>MA#</t>
  </si>
  <si>
    <t>ensuring following applicable guidelines for air-conditioning are followed</t>
  </si>
  <si>
    <t>SOP/manual/policy document+ Tenancy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</si>
</sst>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sz val="7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Segoe UI Symbo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 applyFont="0" applyFill="0" applyBorder="0" applyAlignment="0" applyProtection="0"/>
    <xf numFmtId="0" fontId="2" fillId="0" borderId="0"/>
  </cellStyleXfs>
  <cellXfs count="20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8" fillId="0" borderId="0" xfId="3" applyFont="1" applyProtection="1"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9" fillId="0" borderId="0" xfId="4" applyFont="1" applyProtection="1">
      <protection locked="0"/>
    </xf>
    <xf numFmtId="0" fontId="8" fillId="0" borderId="0" xfId="4" applyFont="1" applyProtection="1">
      <protection locked="0"/>
    </xf>
    <xf numFmtId="0" fontId="10" fillId="0" borderId="0" xfId="4" applyFont="1" applyAlignment="1" applyProtection="1">
      <alignment horizontal="left" vertical="center" indent="4"/>
      <protection locked="0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15" fillId="0" borderId="0" xfId="0" applyFont="1"/>
    <xf numFmtId="0" fontId="0" fillId="0" borderId="4" xfId="0" applyBorder="1"/>
    <xf numFmtId="0" fontId="17" fillId="0" borderId="3" xfId="0" applyFont="1" applyBorder="1"/>
    <xf numFmtId="0" fontId="17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vertical="center" wrapText="1"/>
    </xf>
    <xf numFmtId="0" fontId="17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7" fillId="2" borderId="16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0" fillId="0" borderId="10" xfId="6" applyNumberFormat="1" applyFont="1" applyBorder="1" applyAlignment="1" applyProtection="1">
      <alignment horizontal="center" vertical="center"/>
      <protection hidden="1"/>
    </xf>
    <xf numFmtId="166" fontId="0" fillId="0" borderId="10" xfId="6" applyNumberFormat="1" applyFont="1" applyFill="1" applyBorder="1" applyAlignment="1" applyProtection="1">
      <alignment horizontal="center" vertical="center"/>
      <protection hidden="1"/>
    </xf>
    <xf numFmtId="167" fontId="0" fillId="0" borderId="11" xfId="6" applyNumberFormat="1" applyFont="1" applyBorder="1" applyAlignment="1" applyProtection="1">
      <alignment horizontal="center" vertical="center"/>
      <protection hidden="1"/>
    </xf>
    <xf numFmtId="0" fontId="0" fillId="3" borderId="19" xfId="0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20" fillId="5" borderId="20" xfId="0" applyFont="1" applyFill="1" applyBorder="1" applyAlignment="1">
      <alignment vertical="center"/>
    </xf>
    <xf numFmtId="165" fontId="20" fillId="5" borderId="13" xfId="6" applyNumberFormat="1" applyFont="1" applyFill="1" applyBorder="1" applyAlignment="1" applyProtection="1">
      <alignment horizontal="center" vertical="center"/>
      <protection hidden="1"/>
    </xf>
    <xf numFmtId="166" fontId="20" fillId="5" borderId="13" xfId="6" applyNumberFormat="1" applyFont="1" applyFill="1" applyBorder="1" applyAlignment="1" applyProtection="1">
      <alignment horizontal="center" vertical="center"/>
      <protection hidden="1"/>
    </xf>
    <xf numFmtId="0" fontId="19" fillId="0" borderId="21" xfId="0" applyFont="1" applyBorder="1" applyAlignment="1">
      <alignment horizontal="center" wrapText="1"/>
    </xf>
    <xf numFmtId="0" fontId="22" fillId="0" borderId="0" xfId="0" applyFont="1" applyAlignment="1">
      <alignment vertical="center" wrapText="1"/>
    </xf>
    <xf numFmtId="0" fontId="4" fillId="3" borderId="0" xfId="0" applyFont="1" applyFill="1"/>
    <xf numFmtId="0" fontId="4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4" borderId="0" xfId="0" applyFont="1" applyFill="1"/>
    <xf numFmtId="0" fontId="1" fillId="7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quotePrefix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8" borderId="10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vertical="center" wrapText="1"/>
    </xf>
    <xf numFmtId="0" fontId="0" fillId="9" borderId="0" xfId="0" applyFill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0" fillId="9" borderId="19" xfId="0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/>
    </xf>
    <xf numFmtId="0" fontId="1" fillId="8" borderId="10" xfId="0" applyFont="1" applyFill="1" applyBorder="1"/>
    <xf numFmtId="0" fontId="0" fillId="2" borderId="10" xfId="0" applyFill="1" applyBorder="1" applyAlignment="1">
      <alignment vertical="center" wrapText="1"/>
    </xf>
    <xf numFmtId="0" fontId="0" fillId="2" borderId="10" xfId="0" applyFill="1" applyBorder="1"/>
    <xf numFmtId="0" fontId="0" fillId="10" borderId="0" xfId="0" applyFill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8" borderId="10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2" borderId="10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1" fontId="1" fillId="8" borderId="10" xfId="0" applyNumberFormat="1" applyFont="1" applyFill="1" applyBorder="1" applyAlignment="1">
      <alignment horizontal="center" vertical="center"/>
    </xf>
    <xf numFmtId="1" fontId="1" fillId="8" borderId="10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168" fontId="1" fillId="11" borderId="0" xfId="0" applyNumberFormat="1" applyFont="1" applyFill="1" applyAlignment="1">
      <alignment horizontal="center" vertical="center"/>
    </xf>
    <xf numFmtId="168" fontId="1" fillId="11" borderId="0" xfId="0" applyNumberFormat="1" applyFont="1" applyFill="1" applyAlignment="1">
      <alignment horizontal="center"/>
    </xf>
    <xf numFmtId="0" fontId="0" fillId="10" borderId="0" xfId="0" applyFill="1" applyAlignment="1">
      <alignment horizontal="center" vertical="center" wrapText="1"/>
    </xf>
    <xf numFmtId="1" fontId="1" fillId="8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/>
    </xf>
    <xf numFmtId="0" fontId="1" fillId="10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vertical="center" wrapText="1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>
      <alignment vertical="center"/>
    </xf>
    <xf numFmtId="0" fontId="0" fillId="2" borderId="10" xfId="0" quotePrefix="1" applyFill="1" applyBorder="1" applyAlignment="1">
      <alignment horizontal="left" vertical="center" wrapText="1"/>
    </xf>
    <xf numFmtId="0" fontId="1" fillId="10" borderId="0" xfId="0" applyFont="1" applyFill="1"/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left"/>
    </xf>
    <xf numFmtId="0" fontId="0" fillId="0" borderId="10" xfId="0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1" fillId="1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" fillId="4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vertical="top"/>
    </xf>
    <xf numFmtId="0" fontId="1" fillId="7" borderId="0" xfId="0" applyFont="1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4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8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0" borderId="10" xfId="0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" fillId="8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23" fillId="8" borderId="0" xfId="0" applyFont="1" applyFill="1" applyAlignment="1">
      <alignment vertical="top" wrapText="1"/>
    </xf>
    <xf numFmtId="0" fontId="0" fillId="2" borderId="10" xfId="0" applyFill="1" applyBorder="1" applyAlignment="1">
      <alignment horizontal="center" vertical="top" wrapText="1"/>
    </xf>
    <xf numFmtId="0" fontId="0" fillId="10" borderId="0" xfId="0" applyFill="1" applyAlignment="1">
      <alignment horizontal="center" vertical="top" wrapText="1"/>
    </xf>
    <xf numFmtId="0" fontId="1" fillId="8" borderId="10" xfId="0" applyFont="1" applyFill="1" applyBorder="1" applyAlignment="1">
      <alignment vertical="top" wrapText="1"/>
    </xf>
    <xf numFmtId="0" fontId="0" fillId="2" borderId="10" xfId="0" applyFill="1" applyBorder="1" applyAlignment="1">
      <alignment vertical="top"/>
    </xf>
    <xf numFmtId="1" fontId="1" fillId="8" borderId="10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 applyProtection="1">
      <alignment vertical="top"/>
      <protection locked="0"/>
    </xf>
    <xf numFmtId="0" fontId="1" fillId="8" borderId="10" xfId="0" applyFont="1" applyFill="1" applyBorder="1" applyAlignment="1">
      <alignment horizontal="center" vertical="top"/>
    </xf>
    <xf numFmtId="0" fontId="14" fillId="0" borderId="10" xfId="0" applyFont="1" applyBorder="1" applyAlignment="1">
      <alignment horizontal="right" vertical="top" wrapText="1"/>
    </xf>
    <xf numFmtId="0" fontId="1" fillId="8" borderId="10" xfId="0" applyFont="1" applyFill="1" applyBorder="1" applyAlignment="1">
      <alignment horizontal="left" vertical="top"/>
    </xf>
    <xf numFmtId="0" fontId="0" fillId="2" borderId="10" xfId="0" applyFill="1" applyBorder="1" applyAlignment="1">
      <alignment horizontal="center" vertical="top"/>
    </xf>
    <xf numFmtId="0" fontId="0" fillId="10" borderId="0" xfId="0" applyFill="1" applyAlignment="1">
      <alignment horizontal="center" vertical="top"/>
    </xf>
    <xf numFmtId="0" fontId="0" fillId="0" borderId="10" xfId="0" applyBorder="1" applyAlignment="1" applyProtection="1">
      <alignment horizontal="center" vertical="top"/>
      <protection locked="0"/>
    </xf>
    <xf numFmtId="168" fontId="1" fillId="11" borderId="0" xfId="0" applyNumberFormat="1" applyFont="1" applyFill="1" applyAlignment="1">
      <alignment horizontal="center" vertical="top"/>
    </xf>
    <xf numFmtId="0" fontId="3" fillId="0" borderId="0" xfId="1" applyFont="1" applyAlignment="1">
      <alignment horizontal="left" vertical="top"/>
    </xf>
    <xf numFmtId="0" fontId="8" fillId="0" borderId="0" xfId="4" applyFont="1" applyAlignment="1" applyProtection="1">
      <alignment vertical="top"/>
      <protection locked="0"/>
    </xf>
    <xf numFmtId="0" fontId="10" fillId="0" borderId="0" xfId="4" applyFont="1" applyAlignment="1" applyProtection="1">
      <alignment horizontal="left" vertical="top"/>
      <protection locked="0"/>
    </xf>
    <xf numFmtId="0" fontId="0" fillId="0" borderId="10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quotePrefix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</cellXfs>
  <cellStyles count="8">
    <cellStyle name="Comma" xfId="6" builtinId="3"/>
    <cellStyle name="Normal" xfId="0" builtinId="0"/>
    <cellStyle name="Normal 11" xfId="2" xr:uid="{00000000-0005-0000-0000-000003000000}"/>
    <cellStyle name="Normal 12" xfId="3" xr:uid="{00000000-0005-0000-0000-000004000000}"/>
    <cellStyle name="Normal 13" xfId="4" xr:uid="{00000000-0005-0000-0000-000005000000}"/>
    <cellStyle name="Normal 14" xfId="5" xr:uid="{00000000-0005-0000-0000-000006000000}"/>
    <cellStyle name="Normal 19" xfId="7" xr:uid="{00000000-0005-0000-0000-000007000000}"/>
    <cellStyle name="Normal 2" xfId="1" xr:uid="{00000000-0005-0000-0000-000008000000}"/>
  </cellStyles>
  <dxfs count="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27"/>
  <sheetViews>
    <sheetView showGridLines="0" workbookViewId="0">
      <selection activeCell="E3" sqref="E3:F13"/>
    </sheetView>
  </sheetViews>
  <sheetFormatPr baseColWidth="10" defaultColWidth="8.83203125" defaultRowHeight="15" x14ac:dyDescent="0.2"/>
  <cols>
    <col min="1" max="1" width="8.6640625" customWidth="1"/>
    <col min="2" max="2" width="18.5" customWidth="1"/>
    <col min="3" max="3" width="67.33203125" customWidth="1"/>
    <col min="4" max="4" width="4.5" customWidth="1"/>
    <col min="5" max="5" width="13.33203125" customWidth="1"/>
    <col min="6" max="6" width="63.5" customWidth="1"/>
    <col min="8" max="8" width="18.6640625" customWidth="1"/>
    <col min="9" max="9" width="33.6640625" bestFit="1" customWidth="1"/>
    <col min="254" max="254" width="14.5" customWidth="1"/>
    <col min="255" max="255" width="31.5" customWidth="1"/>
    <col min="256" max="256" width="2.5" customWidth="1"/>
    <col min="257" max="257" width="16.6640625" customWidth="1"/>
    <col min="258" max="258" width="17.33203125" customWidth="1"/>
    <col min="259" max="259" width="45.6640625" customWidth="1"/>
    <col min="510" max="510" width="14.5" customWidth="1"/>
    <col min="511" max="511" width="31.5" customWidth="1"/>
    <col min="512" max="512" width="2.5" customWidth="1"/>
    <col min="513" max="513" width="16.6640625" customWidth="1"/>
    <col min="514" max="514" width="17.33203125" customWidth="1"/>
    <col min="515" max="515" width="45.6640625" customWidth="1"/>
    <col min="766" max="766" width="14.5" customWidth="1"/>
    <col min="767" max="767" width="31.5" customWidth="1"/>
    <col min="768" max="768" width="2.5" customWidth="1"/>
    <col min="769" max="769" width="16.6640625" customWidth="1"/>
    <col min="770" max="770" width="17.33203125" customWidth="1"/>
    <col min="771" max="771" width="45.6640625" customWidth="1"/>
    <col min="1022" max="1022" width="14.5" customWidth="1"/>
    <col min="1023" max="1023" width="31.5" customWidth="1"/>
    <col min="1024" max="1024" width="2.5" customWidth="1"/>
    <col min="1025" max="1025" width="16.6640625" customWidth="1"/>
    <col min="1026" max="1026" width="17.33203125" customWidth="1"/>
    <col min="1027" max="1027" width="45.6640625" customWidth="1"/>
    <col min="1278" max="1278" width="14.5" customWidth="1"/>
    <col min="1279" max="1279" width="31.5" customWidth="1"/>
    <col min="1280" max="1280" width="2.5" customWidth="1"/>
    <col min="1281" max="1281" width="16.6640625" customWidth="1"/>
    <col min="1282" max="1282" width="17.33203125" customWidth="1"/>
    <col min="1283" max="1283" width="45.6640625" customWidth="1"/>
    <col min="1534" max="1534" width="14.5" customWidth="1"/>
    <col min="1535" max="1535" width="31.5" customWidth="1"/>
    <col min="1536" max="1536" width="2.5" customWidth="1"/>
    <col min="1537" max="1537" width="16.6640625" customWidth="1"/>
    <col min="1538" max="1538" width="17.33203125" customWidth="1"/>
    <col min="1539" max="1539" width="45.6640625" customWidth="1"/>
    <col min="1790" max="1790" width="14.5" customWidth="1"/>
    <col min="1791" max="1791" width="31.5" customWidth="1"/>
    <col min="1792" max="1792" width="2.5" customWidth="1"/>
    <col min="1793" max="1793" width="16.6640625" customWidth="1"/>
    <col min="1794" max="1794" width="17.33203125" customWidth="1"/>
    <col min="1795" max="1795" width="45.6640625" customWidth="1"/>
    <col min="2046" max="2046" width="14.5" customWidth="1"/>
    <col min="2047" max="2047" width="31.5" customWidth="1"/>
    <col min="2048" max="2048" width="2.5" customWidth="1"/>
    <col min="2049" max="2049" width="16.6640625" customWidth="1"/>
    <col min="2050" max="2050" width="17.33203125" customWidth="1"/>
    <col min="2051" max="2051" width="45.6640625" customWidth="1"/>
    <col min="2302" max="2302" width="14.5" customWidth="1"/>
    <col min="2303" max="2303" width="31.5" customWidth="1"/>
    <col min="2304" max="2304" width="2.5" customWidth="1"/>
    <col min="2305" max="2305" width="16.6640625" customWidth="1"/>
    <col min="2306" max="2306" width="17.33203125" customWidth="1"/>
    <col min="2307" max="2307" width="45.6640625" customWidth="1"/>
    <col min="2558" max="2558" width="14.5" customWidth="1"/>
    <col min="2559" max="2559" width="31.5" customWidth="1"/>
    <col min="2560" max="2560" width="2.5" customWidth="1"/>
    <col min="2561" max="2561" width="16.6640625" customWidth="1"/>
    <col min="2562" max="2562" width="17.33203125" customWidth="1"/>
    <col min="2563" max="2563" width="45.6640625" customWidth="1"/>
    <col min="2814" max="2814" width="14.5" customWidth="1"/>
    <col min="2815" max="2815" width="31.5" customWidth="1"/>
    <col min="2816" max="2816" width="2.5" customWidth="1"/>
    <col min="2817" max="2817" width="16.6640625" customWidth="1"/>
    <col min="2818" max="2818" width="17.33203125" customWidth="1"/>
    <col min="2819" max="2819" width="45.6640625" customWidth="1"/>
    <col min="3070" max="3070" width="14.5" customWidth="1"/>
    <col min="3071" max="3071" width="31.5" customWidth="1"/>
    <col min="3072" max="3072" width="2.5" customWidth="1"/>
    <col min="3073" max="3073" width="16.6640625" customWidth="1"/>
    <col min="3074" max="3074" width="17.33203125" customWidth="1"/>
    <col min="3075" max="3075" width="45.6640625" customWidth="1"/>
    <col min="3326" max="3326" width="14.5" customWidth="1"/>
    <col min="3327" max="3327" width="31.5" customWidth="1"/>
    <col min="3328" max="3328" width="2.5" customWidth="1"/>
    <col min="3329" max="3329" width="16.6640625" customWidth="1"/>
    <col min="3330" max="3330" width="17.33203125" customWidth="1"/>
    <col min="3331" max="3331" width="45.6640625" customWidth="1"/>
    <col min="3582" max="3582" width="14.5" customWidth="1"/>
    <col min="3583" max="3583" width="31.5" customWidth="1"/>
    <col min="3584" max="3584" width="2.5" customWidth="1"/>
    <col min="3585" max="3585" width="16.6640625" customWidth="1"/>
    <col min="3586" max="3586" width="17.33203125" customWidth="1"/>
    <col min="3587" max="3587" width="45.6640625" customWidth="1"/>
    <col min="3838" max="3838" width="14.5" customWidth="1"/>
    <col min="3839" max="3839" width="31.5" customWidth="1"/>
    <col min="3840" max="3840" width="2.5" customWidth="1"/>
    <col min="3841" max="3841" width="16.6640625" customWidth="1"/>
    <col min="3842" max="3842" width="17.33203125" customWidth="1"/>
    <col min="3843" max="3843" width="45.6640625" customWidth="1"/>
    <col min="4094" max="4094" width="14.5" customWidth="1"/>
    <col min="4095" max="4095" width="31.5" customWidth="1"/>
    <col min="4096" max="4096" width="2.5" customWidth="1"/>
    <col min="4097" max="4097" width="16.6640625" customWidth="1"/>
    <col min="4098" max="4098" width="17.33203125" customWidth="1"/>
    <col min="4099" max="4099" width="45.6640625" customWidth="1"/>
    <col min="4350" max="4350" width="14.5" customWidth="1"/>
    <col min="4351" max="4351" width="31.5" customWidth="1"/>
    <col min="4352" max="4352" width="2.5" customWidth="1"/>
    <col min="4353" max="4353" width="16.6640625" customWidth="1"/>
    <col min="4354" max="4354" width="17.33203125" customWidth="1"/>
    <col min="4355" max="4355" width="45.6640625" customWidth="1"/>
    <col min="4606" max="4606" width="14.5" customWidth="1"/>
    <col min="4607" max="4607" width="31.5" customWidth="1"/>
    <col min="4608" max="4608" width="2.5" customWidth="1"/>
    <col min="4609" max="4609" width="16.6640625" customWidth="1"/>
    <col min="4610" max="4610" width="17.33203125" customWidth="1"/>
    <col min="4611" max="4611" width="45.6640625" customWidth="1"/>
    <col min="4862" max="4862" width="14.5" customWidth="1"/>
    <col min="4863" max="4863" width="31.5" customWidth="1"/>
    <col min="4864" max="4864" width="2.5" customWidth="1"/>
    <col min="4865" max="4865" width="16.6640625" customWidth="1"/>
    <col min="4866" max="4866" width="17.33203125" customWidth="1"/>
    <col min="4867" max="4867" width="45.6640625" customWidth="1"/>
    <col min="5118" max="5118" width="14.5" customWidth="1"/>
    <col min="5119" max="5119" width="31.5" customWidth="1"/>
    <col min="5120" max="5120" width="2.5" customWidth="1"/>
    <col min="5121" max="5121" width="16.6640625" customWidth="1"/>
    <col min="5122" max="5122" width="17.33203125" customWidth="1"/>
    <col min="5123" max="5123" width="45.6640625" customWidth="1"/>
    <col min="5374" max="5374" width="14.5" customWidth="1"/>
    <col min="5375" max="5375" width="31.5" customWidth="1"/>
    <col min="5376" max="5376" width="2.5" customWidth="1"/>
    <col min="5377" max="5377" width="16.6640625" customWidth="1"/>
    <col min="5378" max="5378" width="17.33203125" customWidth="1"/>
    <col min="5379" max="5379" width="45.6640625" customWidth="1"/>
    <col min="5630" max="5630" width="14.5" customWidth="1"/>
    <col min="5631" max="5631" width="31.5" customWidth="1"/>
    <col min="5632" max="5632" width="2.5" customWidth="1"/>
    <col min="5633" max="5633" width="16.6640625" customWidth="1"/>
    <col min="5634" max="5634" width="17.33203125" customWidth="1"/>
    <col min="5635" max="5635" width="45.6640625" customWidth="1"/>
    <col min="5886" max="5886" width="14.5" customWidth="1"/>
    <col min="5887" max="5887" width="31.5" customWidth="1"/>
    <col min="5888" max="5888" width="2.5" customWidth="1"/>
    <col min="5889" max="5889" width="16.6640625" customWidth="1"/>
    <col min="5890" max="5890" width="17.33203125" customWidth="1"/>
    <col min="5891" max="5891" width="45.6640625" customWidth="1"/>
    <col min="6142" max="6142" width="14.5" customWidth="1"/>
    <col min="6143" max="6143" width="31.5" customWidth="1"/>
    <col min="6144" max="6144" width="2.5" customWidth="1"/>
    <col min="6145" max="6145" width="16.6640625" customWidth="1"/>
    <col min="6146" max="6146" width="17.33203125" customWidth="1"/>
    <col min="6147" max="6147" width="45.6640625" customWidth="1"/>
    <col min="6398" max="6398" width="14.5" customWidth="1"/>
    <col min="6399" max="6399" width="31.5" customWidth="1"/>
    <col min="6400" max="6400" width="2.5" customWidth="1"/>
    <col min="6401" max="6401" width="16.6640625" customWidth="1"/>
    <col min="6402" max="6402" width="17.33203125" customWidth="1"/>
    <col min="6403" max="6403" width="45.6640625" customWidth="1"/>
    <col min="6654" max="6654" width="14.5" customWidth="1"/>
    <col min="6655" max="6655" width="31.5" customWidth="1"/>
    <col min="6656" max="6656" width="2.5" customWidth="1"/>
    <col min="6657" max="6657" width="16.6640625" customWidth="1"/>
    <col min="6658" max="6658" width="17.33203125" customWidth="1"/>
    <col min="6659" max="6659" width="45.6640625" customWidth="1"/>
    <col min="6910" max="6910" width="14.5" customWidth="1"/>
    <col min="6911" max="6911" width="31.5" customWidth="1"/>
    <col min="6912" max="6912" width="2.5" customWidth="1"/>
    <col min="6913" max="6913" width="16.6640625" customWidth="1"/>
    <col min="6914" max="6914" width="17.33203125" customWidth="1"/>
    <col min="6915" max="6915" width="45.6640625" customWidth="1"/>
    <col min="7166" max="7166" width="14.5" customWidth="1"/>
    <col min="7167" max="7167" width="31.5" customWidth="1"/>
    <col min="7168" max="7168" width="2.5" customWidth="1"/>
    <col min="7169" max="7169" width="16.6640625" customWidth="1"/>
    <col min="7170" max="7170" width="17.33203125" customWidth="1"/>
    <col min="7171" max="7171" width="45.6640625" customWidth="1"/>
    <col min="7422" max="7422" width="14.5" customWidth="1"/>
    <col min="7423" max="7423" width="31.5" customWidth="1"/>
    <col min="7424" max="7424" width="2.5" customWidth="1"/>
    <col min="7425" max="7425" width="16.6640625" customWidth="1"/>
    <col min="7426" max="7426" width="17.33203125" customWidth="1"/>
    <col min="7427" max="7427" width="45.6640625" customWidth="1"/>
    <col min="7678" max="7678" width="14.5" customWidth="1"/>
    <col min="7679" max="7679" width="31.5" customWidth="1"/>
    <col min="7680" max="7680" width="2.5" customWidth="1"/>
    <col min="7681" max="7681" width="16.6640625" customWidth="1"/>
    <col min="7682" max="7682" width="17.33203125" customWidth="1"/>
    <col min="7683" max="7683" width="45.6640625" customWidth="1"/>
    <col min="7934" max="7934" width="14.5" customWidth="1"/>
    <col min="7935" max="7935" width="31.5" customWidth="1"/>
    <col min="7936" max="7936" width="2.5" customWidth="1"/>
    <col min="7937" max="7937" width="16.6640625" customWidth="1"/>
    <col min="7938" max="7938" width="17.33203125" customWidth="1"/>
    <col min="7939" max="7939" width="45.6640625" customWidth="1"/>
    <col min="8190" max="8190" width="14.5" customWidth="1"/>
    <col min="8191" max="8191" width="31.5" customWidth="1"/>
    <col min="8192" max="8192" width="2.5" customWidth="1"/>
    <col min="8193" max="8193" width="16.6640625" customWidth="1"/>
    <col min="8194" max="8194" width="17.33203125" customWidth="1"/>
    <col min="8195" max="8195" width="45.6640625" customWidth="1"/>
    <col min="8446" max="8446" width="14.5" customWidth="1"/>
    <col min="8447" max="8447" width="31.5" customWidth="1"/>
    <col min="8448" max="8448" width="2.5" customWidth="1"/>
    <col min="8449" max="8449" width="16.6640625" customWidth="1"/>
    <col min="8450" max="8450" width="17.33203125" customWidth="1"/>
    <col min="8451" max="8451" width="45.6640625" customWidth="1"/>
    <col min="8702" max="8702" width="14.5" customWidth="1"/>
    <col min="8703" max="8703" width="31.5" customWidth="1"/>
    <col min="8704" max="8704" width="2.5" customWidth="1"/>
    <col min="8705" max="8705" width="16.6640625" customWidth="1"/>
    <col min="8706" max="8706" width="17.33203125" customWidth="1"/>
    <col min="8707" max="8707" width="45.6640625" customWidth="1"/>
    <col min="8958" max="8958" width="14.5" customWidth="1"/>
    <col min="8959" max="8959" width="31.5" customWidth="1"/>
    <col min="8960" max="8960" width="2.5" customWidth="1"/>
    <col min="8961" max="8961" width="16.6640625" customWidth="1"/>
    <col min="8962" max="8962" width="17.33203125" customWidth="1"/>
    <col min="8963" max="8963" width="45.6640625" customWidth="1"/>
    <col min="9214" max="9214" width="14.5" customWidth="1"/>
    <col min="9215" max="9215" width="31.5" customWidth="1"/>
    <col min="9216" max="9216" width="2.5" customWidth="1"/>
    <col min="9217" max="9217" width="16.6640625" customWidth="1"/>
    <col min="9218" max="9218" width="17.33203125" customWidth="1"/>
    <col min="9219" max="9219" width="45.6640625" customWidth="1"/>
    <col min="9470" max="9470" width="14.5" customWidth="1"/>
    <col min="9471" max="9471" width="31.5" customWidth="1"/>
    <col min="9472" max="9472" width="2.5" customWidth="1"/>
    <col min="9473" max="9473" width="16.6640625" customWidth="1"/>
    <col min="9474" max="9474" width="17.33203125" customWidth="1"/>
    <col min="9475" max="9475" width="45.6640625" customWidth="1"/>
    <col min="9726" max="9726" width="14.5" customWidth="1"/>
    <col min="9727" max="9727" width="31.5" customWidth="1"/>
    <col min="9728" max="9728" width="2.5" customWidth="1"/>
    <col min="9729" max="9729" width="16.6640625" customWidth="1"/>
    <col min="9730" max="9730" width="17.33203125" customWidth="1"/>
    <col min="9731" max="9731" width="45.6640625" customWidth="1"/>
    <col min="9982" max="9982" width="14.5" customWidth="1"/>
    <col min="9983" max="9983" width="31.5" customWidth="1"/>
    <col min="9984" max="9984" width="2.5" customWidth="1"/>
    <col min="9985" max="9985" width="16.6640625" customWidth="1"/>
    <col min="9986" max="9986" width="17.33203125" customWidth="1"/>
    <col min="9987" max="9987" width="45.6640625" customWidth="1"/>
    <col min="10238" max="10238" width="14.5" customWidth="1"/>
    <col min="10239" max="10239" width="31.5" customWidth="1"/>
    <col min="10240" max="10240" width="2.5" customWidth="1"/>
    <col min="10241" max="10241" width="16.6640625" customWidth="1"/>
    <col min="10242" max="10242" width="17.33203125" customWidth="1"/>
    <col min="10243" max="10243" width="45.6640625" customWidth="1"/>
    <col min="10494" max="10494" width="14.5" customWidth="1"/>
    <col min="10495" max="10495" width="31.5" customWidth="1"/>
    <col min="10496" max="10496" width="2.5" customWidth="1"/>
    <col min="10497" max="10497" width="16.6640625" customWidth="1"/>
    <col min="10498" max="10498" width="17.33203125" customWidth="1"/>
    <col min="10499" max="10499" width="45.6640625" customWidth="1"/>
    <col min="10750" max="10750" width="14.5" customWidth="1"/>
    <col min="10751" max="10751" width="31.5" customWidth="1"/>
    <col min="10752" max="10752" width="2.5" customWidth="1"/>
    <col min="10753" max="10753" width="16.6640625" customWidth="1"/>
    <col min="10754" max="10754" width="17.33203125" customWidth="1"/>
    <col min="10755" max="10755" width="45.6640625" customWidth="1"/>
    <col min="11006" max="11006" width="14.5" customWidth="1"/>
    <col min="11007" max="11007" width="31.5" customWidth="1"/>
    <col min="11008" max="11008" width="2.5" customWidth="1"/>
    <col min="11009" max="11009" width="16.6640625" customWidth="1"/>
    <col min="11010" max="11010" width="17.33203125" customWidth="1"/>
    <col min="11011" max="11011" width="45.6640625" customWidth="1"/>
    <col min="11262" max="11262" width="14.5" customWidth="1"/>
    <col min="11263" max="11263" width="31.5" customWidth="1"/>
    <col min="11264" max="11264" width="2.5" customWidth="1"/>
    <col min="11265" max="11265" width="16.6640625" customWidth="1"/>
    <col min="11266" max="11266" width="17.33203125" customWidth="1"/>
    <col min="11267" max="11267" width="45.6640625" customWidth="1"/>
    <col min="11518" max="11518" width="14.5" customWidth="1"/>
    <col min="11519" max="11519" width="31.5" customWidth="1"/>
    <col min="11520" max="11520" width="2.5" customWidth="1"/>
    <col min="11521" max="11521" width="16.6640625" customWidth="1"/>
    <col min="11522" max="11522" width="17.33203125" customWidth="1"/>
    <col min="11523" max="11523" width="45.6640625" customWidth="1"/>
    <col min="11774" max="11774" width="14.5" customWidth="1"/>
    <col min="11775" max="11775" width="31.5" customWidth="1"/>
    <col min="11776" max="11776" width="2.5" customWidth="1"/>
    <col min="11777" max="11777" width="16.6640625" customWidth="1"/>
    <col min="11778" max="11778" width="17.33203125" customWidth="1"/>
    <col min="11779" max="11779" width="45.6640625" customWidth="1"/>
    <col min="12030" max="12030" width="14.5" customWidth="1"/>
    <col min="12031" max="12031" width="31.5" customWidth="1"/>
    <col min="12032" max="12032" width="2.5" customWidth="1"/>
    <col min="12033" max="12033" width="16.6640625" customWidth="1"/>
    <col min="12034" max="12034" width="17.33203125" customWidth="1"/>
    <col min="12035" max="12035" width="45.6640625" customWidth="1"/>
    <col min="12286" max="12286" width="14.5" customWidth="1"/>
    <col min="12287" max="12287" width="31.5" customWidth="1"/>
    <col min="12288" max="12288" width="2.5" customWidth="1"/>
    <col min="12289" max="12289" width="16.6640625" customWidth="1"/>
    <col min="12290" max="12290" width="17.33203125" customWidth="1"/>
    <col min="12291" max="12291" width="45.6640625" customWidth="1"/>
    <col min="12542" max="12542" width="14.5" customWidth="1"/>
    <col min="12543" max="12543" width="31.5" customWidth="1"/>
    <col min="12544" max="12544" width="2.5" customWidth="1"/>
    <col min="12545" max="12545" width="16.6640625" customWidth="1"/>
    <col min="12546" max="12546" width="17.33203125" customWidth="1"/>
    <col min="12547" max="12547" width="45.6640625" customWidth="1"/>
    <col min="12798" max="12798" width="14.5" customWidth="1"/>
    <col min="12799" max="12799" width="31.5" customWidth="1"/>
    <col min="12800" max="12800" width="2.5" customWidth="1"/>
    <col min="12801" max="12801" width="16.6640625" customWidth="1"/>
    <col min="12802" max="12802" width="17.33203125" customWidth="1"/>
    <col min="12803" max="12803" width="45.6640625" customWidth="1"/>
    <col min="13054" max="13054" width="14.5" customWidth="1"/>
    <col min="13055" max="13055" width="31.5" customWidth="1"/>
    <col min="13056" max="13056" width="2.5" customWidth="1"/>
    <col min="13057" max="13057" width="16.6640625" customWidth="1"/>
    <col min="13058" max="13058" width="17.33203125" customWidth="1"/>
    <col min="13059" max="13059" width="45.6640625" customWidth="1"/>
    <col min="13310" max="13310" width="14.5" customWidth="1"/>
    <col min="13311" max="13311" width="31.5" customWidth="1"/>
    <col min="13312" max="13312" width="2.5" customWidth="1"/>
    <col min="13313" max="13313" width="16.6640625" customWidth="1"/>
    <col min="13314" max="13314" width="17.33203125" customWidth="1"/>
    <col min="13315" max="13315" width="45.6640625" customWidth="1"/>
    <col min="13566" max="13566" width="14.5" customWidth="1"/>
    <col min="13567" max="13567" width="31.5" customWidth="1"/>
    <col min="13568" max="13568" width="2.5" customWidth="1"/>
    <col min="13569" max="13569" width="16.6640625" customWidth="1"/>
    <col min="13570" max="13570" width="17.33203125" customWidth="1"/>
    <col min="13571" max="13571" width="45.6640625" customWidth="1"/>
    <col min="13822" max="13822" width="14.5" customWidth="1"/>
    <col min="13823" max="13823" width="31.5" customWidth="1"/>
    <col min="13824" max="13824" width="2.5" customWidth="1"/>
    <col min="13825" max="13825" width="16.6640625" customWidth="1"/>
    <col min="13826" max="13826" width="17.33203125" customWidth="1"/>
    <col min="13827" max="13827" width="45.6640625" customWidth="1"/>
    <col min="14078" max="14078" width="14.5" customWidth="1"/>
    <col min="14079" max="14079" width="31.5" customWidth="1"/>
    <col min="14080" max="14080" width="2.5" customWidth="1"/>
    <col min="14081" max="14081" width="16.6640625" customWidth="1"/>
    <col min="14082" max="14082" width="17.33203125" customWidth="1"/>
    <col min="14083" max="14083" width="45.6640625" customWidth="1"/>
    <col min="14334" max="14334" width="14.5" customWidth="1"/>
    <col min="14335" max="14335" width="31.5" customWidth="1"/>
    <col min="14336" max="14336" width="2.5" customWidth="1"/>
    <col min="14337" max="14337" width="16.6640625" customWidth="1"/>
    <col min="14338" max="14338" width="17.33203125" customWidth="1"/>
    <col min="14339" max="14339" width="45.6640625" customWidth="1"/>
    <col min="14590" max="14590" width="14.5" customWidth="1"/>
    <col min="14591" max="14591" width="31.5" customWidth="1"/>
    <col min="14592" max="14592" width="2.5" customWidth="1"/>
    <col min="14593" max="14593" width="16.6640625" customWidth="1"/>
    <col min="14594" max="14594" width="17.33203125" customWidth="1"/>
    <col min="14595" max="14595" width="45.6640625" customWidth="1"/>
    <col min="14846" max="14846" width="14.5" customWidth="1"/>
    <col min="14847" max="14847" width="31.5" customWidth="1"/>
    <col min="14848" max="14848" width="2.5" customWidth="1"/>
    <col min="14849" max="14849" width="16.6640625" customWidth="1"/>
    <col min="14850" max="14850" width="17.33203125" customWidth="1"/>
    <col min="14851" max="14851" width="45.6640625" customWidth="1"/>
    <col min="15102" max="15102" width="14.5" customWidth="1"/>
    <col min="15103" max="15103" width="31.5" customWidth="1"/>
    <col min="15104" max="15104" width="2.5" customWidth="1"/>
    <col min="15105" max="15105" width="16.6640625" customWidth="1"/>
    <col min="15106" max="15106" width="17.33203125" customWidth="1"/>
    <col min="15107" max="15107" width="45.6640625" customWidth="1"/>
    <col min="15358" max="15358" width="14.5" customWidth="1"/>
    <col min="15359" max="15359" width="31.5" customWidth="1"/>
    <col min="15360" max="15360" width="2.5" customWidth="1"/>
    <col min="15361" max="15361" width="16.6640625" customWidth="1"/>
    <col min="15362" max="15362" width="17.33203125" customWidth="1"/>
    <col min="15363" max="15363" width="45.6640625" customWidth="1"/>
    <col min="15614" max="15614" width="14.5" customWidth="1"/>
    <col min="15615" max="15615" width="31.5" customWidth="1"/>
    <col min="15616" max="15616" width="2.5" customWidth="1"/>
    <col min="15617" max="15617" width="16.6640625" customWidth="1"/>
    <col min="15618" max="15618" width="17.33203125" customWidth="1"/>
    <col min="15619" max="15619" width="45.6640625" customWidth="1"/>
    <col min="15870" max="15870" width="14.5" customWidth="1"/>
    <col min="15871" max="15871" width="31.5" customWidth="1"/>
    <col min="15872" max="15872" width="2.5" customWidth="1"/>
    <col min="15873" max="15873" width="16.6640625" customWidth="1"/>
    <col min="15874" max="15874" width="17.33203125" customWidth="1"/>
    <col min="15875" max="15875" width="45.6640625" customWidth="1"/>
    <col min="16126" max="16126" width="14.5" customWidth="1"/>
    <col min="16127" max="16127" width="31.5" customWidth="1"/>
    <col min="16128" max="16128" width="2.5" customWidth="1"/>
    <col min="16129" max="16129" width="16.6640625" customWidth="1"/>
    <col min="16130" max="16130" width="17.33203125" customWidth="1"/>
    <col min="16131" max="16131" width="45.6640625" customWidth="1"/>
  </cols>
  <sheetData>
    <row r="1" spans="1:6" x14ac:dyDescent="0.2">
      <c r="A1" s="144" t="s">
        <v>312</v>
      </c>
      <c r="B1" s="21"/>
      <c r="C1" s="21"/>
    </row>
    <row r="2" spans="1:6" ht="16" thickBot="1" x14ac:dyDescent="0.25">
      <c r="A2" s="22" t="s">
        <v>236</v>
      </c>
    </row>
    <row r="3" spans="1:6" ht="29" thickBot="1" x14ac:dyDescent="0.25">
      <c r="A3" s="23" t="s">
        <v>237</v>
      </c>
      <c r="B3" s="24"/>
      <c r="C3" s="24"/>
      <c r="E3" s="25" t="s">
        <v>238</v>
      </c>
      <c r="F3" s="26" t="s">
        <v>239</v>
      </c>
    </row>
    <row r="4" spans="1:6" ht="18.75" customHeight="1" x14ac:dyDescent="0.2">
      <c r="A4" s="27"/>
      <c r="B4" s="28"/>
      <c r="C4" s="29"/>
      <c r="E4" s="91">
        <v>10</v>
      </c>
      <c r="F4" s="90" t="str">
        <f>'A. Regulatory compliance'!B5</f>
        <v>A. REGULATORY COMPLIANCE</v>
      </c>
    </row>
    <row r="5" spans="1:6" ht="31.5" customHeight="1" x14ac:dyDescent="0.2">
      <c r="A5" s="30">
        <v>0</v>
      </c>
      <c r="B5" s="31" t="s">
        <v>240</v>
      </c>
      <c r="C5" s="32" t="s">
        <v>250</v>
      </c>
      <c r="E5" s="92">
        <v>6</v>
      </c>
      <c r="F5" s="33" t="str">
        <f>'B. P&amp;S-1.Sustainability'!B5</f>
        <v>B. PRACTICES &amp; SYSTEMS - 1. ENVIRONMENT SUSTAINABILITY</v>
      </c>
    </row>
    <row r="6" spans="1:6" ht="31.5" customHeight="1" x14ac:dyDescent="0.2">
      <c r="A6" s="30">
        <v>1</v>
      </c>
      <c r="B6" s="34" t="s">
        <v>241</v>
      </c>
      <c r="C6" s="32" t="s">
        <v>242</v>
      </c>
      <c r="E6" s="92">
        <v>6</v>
      </c>
      <c r="F6" s="33" t="str">
        <f>'B. P&amp;S-2.HR Practices'!B5</f>
        <v>B. PRACTICES &amp; SYSTEMS - 2. HR PRACTICES</v>
      </c>
    </row>
    <row r="7" spans="1:6" ht="59.25" customHeight="1" x14ac:dyDescent="0.2">
      <c r="A7" s="30">
        <v>2</v>
      </c>
      <c r="B7" s="34" t="s">
        <v>243</v>
      </c>
      <c r="C7" s="32" t="s">
        <v>244</v>
      </c>
      <c r="E7" s="92">
        <v>8</v>
      </c>
      <c r="F7" s="33" t="str">
        <f>'B. P&amp;S-3.Communication'!B5</f>
        <v>B. PRACTICES &amp; SYSTEMS - 3. COMMUNICATION</v>
      </c>
    </row>
    <row r="8" spans="1:6" ht="47.25" customHeight="1" x14ac:dyDescent="0.2">
      <c r="A8" s="30">
        <v>3</v>
      </c>
      <c r="B8" s="31" t="s">
        <v>245</v>
      </c>
      <c r="C8" s="32" t="s">
        <v>246</v>
      </c>
      <c r="E8" s="92">
        <v>6</v>
      </c>
      <c r="F8" s="33" t="str">
        <f>'B. P&amp;S-4. GOODS &amp; SERVICES'!B5</f>
        <v>B. PRACTICES &amp; SYSTEMS - 4. GOODS &amp; SERVICES</v>
      </c>
    </row>
    <row r="9" spans="1:6" ht="44.25" customHeight="1" thickBot="1" x14ac:dyDescent="0.25">
      <c r="A9" s="35">
        <v>4</v>
      </c>
      <c r="B9" s="36" t="s">
        <v>247</v>
      </c>
      <c r="C9" s="37" t="s">
        <v>248</v>
      </c>
      <c r="E9" s="92">
        <v>8</v>
      </c>
      <c r="F9" s="33" t="str">
        <f>'P&amp;S-5. T&amp;C OF HOSTING'!B5</f>
        <v>B. PRACTICES &amp; SYSTEMS - 5. TERMS &amp; CONDITIONS OF HOSTING</v>
      </c>
    </row>
    <row r="10" spans="1:6" ht="16.5" customHeight="1" x14ac:dyDescent="0.2">
      <c r="C10" s="16"/>
      <c r="E10" s="92">
        <v>6</v>
      </c>
      <c r="F10" s="33" t="str">
        <f>'P&amp;S-6. IT &amp; DIGITAL INFORMATION'!B5</f>
        <v>B. PRACTICES &amp; SYSTEMS - 6. IT &amp; DIGITAL INFORMATION</v>
      </c>
    </row>
    <row r="11" spans="1:6" ht="16" x14ac:dyDescent="0.2">
      <c r="E11" s="93">
        <v>25</v>
      </c>
      <c r="F11" s="38" t="str">
        <f>'P&amp;S-7. CENTRE SERVICES, FEEDBAK'!B5</f>
        <v>C. PRACTICES &amp; SYSTEMS - 7. CENTRE SERVICES, FEEDBACK, DISPUTE RESOLUTION</v>
      </c>
    </row>
    <row r="12" spans="1:6" ht="16" x14ac:dyDescent="0.2">
      <c r="E12" s="93">
        <v>25</v>
      </c>
      <c r="F12" s="38" t="str">
        <f>'P&amp;S-8. CENTRE SAFETY, SECURITY'!B5</f>
        <v>C. PRACTICES &amp; SYSTEMS - 8.CENTRE SAFETY, SECURITY &amp; HYGIENE</v>
      </c>
    </row>
    <row r="13" spans="1:6" ht="16" thickBot="1" x14ac:dyDescent="0.25">
      <c r="E13" s="39">
        <f>SUM(E4:E12)</f>
        <v>100</v>
      </c>
      <c r="F13" s="40" t="s">
        <v>249</v>
      </c>
    </row>
    <row r="24" spans="2:4" x14ac:dyDescent="0.2">
      <c r="B24" s="24"/>
      <c r="C24" s="41"/>
    </row>
    <row r="25" spans="2:4" x14ac:dyDescent="0.2">
      <c r="B25" s="42"/>
      <c r="C25" s="42"/>
    </row>
    <row r="27" spans="2:4" x14ac:dyDescent="0.2">
      <c r="D27" s="4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M36"/>
  <sheetViews>
    <sheetView showGridLines="0" topLeftCell="A24" zoomScale="80" zoomScaleNormal="80" workbookViewId="0">
      <selection activeCell="B31" sqref="B31:B32"/>
    </sheetView>
  </sheetViews>
  <sheetFormatPr baseColWidth="10" defaultColWidth="8.83203125" defaultRowHeight="15" x14ac:dyDescent="0.2"/>
  <cols>
    <col min="2" max="2" width="75.6640625" customWidth="1"/>
    <col min="3" max="3" width="22.6640625" customWidth="1"/>
    <col min="4" max="4" width="20.5" customWidth="1"/>
    <col min="10" max="10" width="29.83203125" customWidth="1"/>
    <col min="12" max="12" width="4.3320312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71"/>
      <c r="B5" s="64" t="s">
        <v>314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ht="30" customHeight="1" x14ac:dyDescent="0.2">
      <c r="A6" s="96">
        <v>1</v>
      </c>
      <c r="B6" s="86" t="s">
        <v>137</v>
      </c>
      <c r="C6" s="200" t="s">
        <v>283</v>
      </c>
      <c r="D6" s="109"/>
      <c r="E6" s="102"/>
      <c r="F6" s="102"/>
      <c r="G6" s="102"/>
      <c r="H6" s="102"/>
      <c r="I6" s="102"/>
      <c r="J6" s="99"/>
      <c r="K6" s="121" t="str">
        <f>IF(M6&gt;0,AVERAGE(K7:K8),"")</f>
        <v/>
      </c>
      <c r="M6" s="113">
        <f>SUM(M7:M8)</f>
        <v>0</v>
      </c>
    </row>
    <row r="7" spans="1:13" ht="16" x14ac:dyDescent="0.2">
      <c r="A7" s="79" t="s">
        <v>102</v>
      </c>
      <c r="B7" s="84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32" si="0">IF(M7&gt;0,SUM(E7:I7),"")</f>
        <v/>
      </c>
      <c r="M7" s="17">
        <f>COUNT(E7:I7)</f>
        <v>0</v>
      </c>
    </row>
    <row r="8" spans="1:13" ht="16" x14ac:dyDescent="0.2">
      <c r="A8" s="79" t="s">
        <v>103</v>
      </c>
      <c r="B8" s="84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>COUNT(E8:I8)</f>
        <v>0</v>
      </c>
    </row>
    <row r="9" spans="1:13" ht="30" customHeight="1" x14ac:dyDescent="0.2">
      <c r="A9" s="96">
        <v>2</v>
      </c>
      <c r="B9" s="86" t="s">
        <v>138</v>
      </c>
      <c r="C9" s="200" t="s">
        <v>280</v>
      </c>
      <c r="D9" s="109"/>
      <c r="E9" s="102"/>
      <c r="F9" s="102"/>
      <c r="G9" s="102"/>
      <c r="H9" s="102"/>
      <c r="I9" s="102"/>
      <c r="J9" s="99"/>
      <c r="K9" s="121" t="str">
        <f>IF(M9&gt;0,AVERAGE(K10:K11),"")</f>
        <v/>
      </c>
      <c r="M9" s="113">
        <f>SUM(M10:M11)</f>
        <v>0</v>
      </c>
    </row>
    <row r="10" spans="1:13" ht="16" x14ac:dyDescent="0.2">
      <c r="A10" s="79" t="s">
        <v>102</v>
      </c>
      <c r="B10" s="84" t="s">
        <v>139</v>
      </c>
      <c r="C10" s="200"/>
      <c r="D10" s="109"/>
      <c r="E10" s="136"/>
      <c r="F10" s="136"/>
      <c r="G10" s="136"/>
      <c r="H10" s="136"/>
      <c r="I10" s="136"/>
      <c r="J10" s="82"/>
      <c r="K10" s="75" t="str">
        <f t="shared" si="0"/>
        <v/>
      </c>
      <c r="M10" s="17">
        <f t="shared" ref="M10:M11" si="1">COUNT(E10:I10)</f>
        <v>0</v>
      </c>
    </row>
    <row r="11" spans="1:13" ht="36" customHeight="1" x14ac:dyDescent="0.2">
      <c r="A11" s="79" t="s">
        <v>103</v>
      </c>
      <c r="B11" s="84" t="s">
        <v>140</v>
      </c>
      <c r="C11" s="200"/>
      <c r="D11" s="109"/>
      <c r="E11" s="136"/>
      <c r="F11" s="136"/>
      <c r="G11" s="136"/>
      <c r="H11" s="136"/>
      <c r="I11" s="136"/>
      <c r="J11" s="82"/>
      <c r="K11" s="75" t="str">
        <f t="shared" si="0"/>
        <v/>
      </c>
      <c r="M11" s="17">
        <f t="shared" si="1"/>
        <v>0</v>
      </c>
    </row>
    <row r="12" spans="1:13" ht="30" customHeight="1" x14ac:dyDescent="0.2">
      <c r="A12" s="96">
        <v>3</v>
      </c>
      <c r="B12" s="86" t="s">
        <v>207</v>
      </c>
      <c r="C12" s="200" t="s">
        <v>281</v>
      </c>
      <c r="D12" s="109"/>
      <c r="E12" s="102"/>
      <c r="F12" s="102"/>
      <c r="G12" s="102"/>
      <c r="H12" s="102"/>
      <c r="I12" s="102"/>
      <c r="J12" s="99"/>
      <c r="K12" s="121" t="str">
        <f>IF(M12&gt;0,AVERAGE(K13:K16),"")</f>
        <v/>
      </c>
      <c r="M12" s="113">
        <f>SUM(M13:M16)</f>
        <v>0</v>
      </c>
    </row>
    <row r="13" spans="1:13" ht="52.5" customHeight="1" x14ac:dyDescent="0.2">
      <c r="A13" s="79" t="s">
        <v>102</v>
      </c>
      <c r="B13" s="84" t="s">
        <v>133</v>
      </c>
      <c r="C13" s="200"/>
      <c r="D13" s="109"/>
      <c r="E13" s="136"/>
      <c r="F13" s="136"/>
      <c r="G13" s="136"/>
      <c r="H13" s="136"/>
      <c r="I13" s="136"/>
      <c r="J13" s="82"/>
      <c r="K13" s="75" t="str">
        <f t="shared" si="0"/>
        <v/>
      </c>
      <c r="M13" s="17">
        <f t="shared" ref="M13:M16" si="2">COUNT(E13:I13)</f>
        <v>0</v>
      </c>
    </row>
    <row r="14" spans="1:13" ht="16" x14ac:dyDescent="0.2">
      <c r="A14" s="79" t="s">
        <v>103</v>
      </c>
      <c r="B14" s="84" t="s">
        <v>134</v>
      </c>
      <c r="C14" s="200"/>
      <c r="D14" s="109"/>
      <c r="E14" s="136"/>
      <c r="F14" s="136"/>
      <c r="G14" s="136"/>
      <c r="H14" s="136"/>
      <c r="I14" s="136"/>
      <c r="J14" s="82"/>
      <c r="K14" s="75" t="str">
        <f t="shared" si="0"/>
        <v/>
      </c>
      <c r="M14" s="17">
        <f t="shared" si="2"/>
        <v>0</v>
      </c>
    </row>
    <row r="15" spans="1:13" ht="16" x14ac:dyDescent="0.2">
      <c r="A15" s="79" t="s">
        <v>104</v>
      </c>
      <c r="B15" s="84" t="s">
        <v>135</v>
      </c>
      <c r="C15" s="200"/>
      <c r="D15" s="109"/>
      <c r="E15" s="136"/>
      <c r="F15" s="136"/>
      <c r="G15" s="136"/>
      <c r="H15" s="136"/>
      <c r="I15" s="136"/>
      <c r="J15" s="138"/>
      <c r="K15" s="75" t="str">
        <f t="shared" si="0"/>
        <v/>
      </c>
      <c r="M15" s="17">
        <f t="shared" si="2"/>
        <v>0</v>
      </c>
    </row>
    <row r="16" spans="1:13" ht="16" x14ac:dyDescent="0.2">
      <c r="A16" s="79" t="s">
        <v>105</v>
      </c>
      <c r="B16" s="84" t="s">
        <v>136</v>
      </c>
      <c r="C16" s="200"/>
      <c r="D16" s="109"/>
      <c r="E16" s="136"/>
      <c r="F16" s="136"/>
      <c r="G16" s="136"/>
      <c r="H16" s="136"/>
      <c r="I16" s="136"/>
      <c r="J16" s="138"/>
      <c r="K16" s="75" t="str">
        <f t="shared" si="0"/>
        <v/>
      </c>
      <c r="M16" s="17">
        <f t="shared" si="2"/>
        <v>0</v>
      </c>
    </row>
    <row r="17" spans="1:13" ht="16" x14ac:dyDescent="0.2">
      <c r="A17" s="96">
        <v>4</v>
      </c>
      <c r="B17" s="86" t="s">
        <v>141</v>
      </c>
      <c r="C17" s="200" t="s">
        <v>282</v>
      </c>
      <c r="D17" s="109"/>
      <c r="E17" s="102"/>
      <c r="F17" s="102"/>
      <c r="G17" s="102"/>
      <c r="H17" s="102"/>
      <c r="I17" s="102"/>
      <c r="J17" s="100"/>
      <c r="K17" s="114" t="str">
        <f>IF(M17&gt;0,AVERAGE(K18:K23),"")</f>
        <v/>
      </c>
      <c r="M17" s="113">
        <f>SUM(M18:M23)</f>
        <v>0</v>
      </c>
    </row>
    <row r="18" spans="1:13" ht="32" x14ac:dyDescent="0.2">
      <c r="A18" s="79" t="s">
        <v>102</v>
      </c>
      <c r="B18" s="84" t="s">
        <v>142</v>
      </c>
      <c r="C18" s="200"/>
      <c r="D18" s="109"/>
      <c r="E18" s="136"/>
      <c r="F18" s="136"/>
      <c r="G18" s="136"/>
      <c r="H18" s="136"/>
      <c r="I18" s="136"/>
      <c r="J18" s="138"/>
      <c r="K18" s="75" t="str">
        <f t="shared" si="0"/>
        <v/>
      </c>
      <c r="M18" s="17">
        <f t="shared" ref="M18:M23" si="3">COUNT(E18:I18)</f>
        <v>0</v>
      </c>
    </row>
    <row r="19" spans="1:13" ht="32" x14ac:dyDescent="0.2">
      <c r="A19" s="79" t="s">
        <v>103</v>
      </c>
      <c r="B19" s="84" t="s">
        <v>143</v>
      </c>
      <c r="C19" s="200"/>
      <c r="D19" s="109"/>
      <c r="E19" s="136"/>
      <c r="F19" s="136"/>
      <c r="G19" s="136"/>
      <c r="H19" s="136"/>
      <c r="I19" s="136"/>
      <c r="J19" s="138"/>
      <c r="K19" s="75" t="str">
        <f t="shared" si="0"/>
        <v/>
      </c>
      <c r="M19" s="17">
        <f t="shared" si="3"/>
        <v>0</v>
      </c>
    </row>
    <row r="20" spans="1:13" ht="32" x14ac:dyDescent="0.2">
      <c r="A20" s="79" t="s">
        <v>104</v>
      </c>
      <c r="B20" s="84" t="s">
        <v>144</v>
      </c>
      <c r="C20" s="200"/>
      <c r="D20" s="109"/>
      <c r="E20" s="136"/>
      <c r="F20" s="136"/>
      <c r="G20" s="136"/>
      <c r="H20" s="136"/>
      <c r="I20" s="136"/>
      <c r="J20" s="138"/>
      <c r="K20" s="75" t="str">
        <f t="shared" si="0"/>
        <v/>
      </c>
      <c r="M20" s="17">
        <f t="shared" si="3"/>
        <v>0</v>
      </c>
    </row>
    <row r="21" spans="1:13" ht="32" x14ac:dyDescent="0.2">
      <c r="A21" s="79" t="s">
        <v>105</v>
      </c>
      <c r="B21" s="84" t="s">
        <v>146</v>
      </c>
      <c r="C21" s="200"/>
      <c r="D21" s="109"/>
      <c r="E21" s="136"/>
      <c r="F21" s="136"/>
      <c r="G21" s="136"/>
      <c r="H21" s="136"/>
      <c r="I21" s="136"/>
      <c r="J21" s="138"/>
      <c r="K21" s="75" t="str">
        <f t="shared" si="0"/>
        <v/>
      </c>
      <c r="M21" s="17">
        <f t="shared" si="3"/>
        <v>0</v>
      </c>
    </row>
    <row r="22" spans="1:13" ht="49.5" customHeight="1" x14ac:dyDescent="0.2">
      <c r="A22" s="79" t="s">
        <v>106</v>
      </c>
      <c r="B22" s="84" t="s">
        <v>145</v>
      </c>
      <c r="C22" s="200"/>
      <c r="D22" s="109"/>
      <c r="E22" s="136"/>
      <c r="F22" s="136"/>
      <c r="G22" s="136"/>
      <c r="H22" s="136"/>
      <c r="I22" s="136"/>
      <c r="J22" s="138"/>
      <c r="K22" s="75" t="str">
        <f t="shared" si="0"/>
        <v/>
      </c>
      <c r="M22" s="17">
        <f t="shared" si="3"/>
        <v>0</v>
      </c>
    </row>
    <row r="23" spans="1:13" ht="16" x14ac:dyDescent="0.2">
      <c r="A23" s="79" t="s">
        <v>107</v>
      </c>
      <c r="B23" s="84" t="s">
        <v>148</v>
      </c>
      <c r="C23" s="200"/>
      <c r="D23" s="109"/>
      <c r="E23" s="136"/>
      <c r="F23" s="136"/>
      <c r="G23" s="136"/>
      <c r="H23" s="136"/>
      <c r="I23" s="136"/>
      <c r="J23" s="138"/>
      <c r="K23" s="75" t="str">
        <f t="shared" si="0"/>
        <v/>
      </c>
      <c r="M23" s="17">
        <f t="shared" si="3"/>
        <v>0</v>
      </c>
    </row>
    <row r="24" spans="1:13" ht="48" x14ac:dyDescent="0.2">
      <c r="A24" s="96">
        <v>5</v>
      </c>
      <c r="B24" s="86" t="s">
        <v>182</v>
      </c>
      <c r="C24" s="200"/>
      <c r="D24" s="109"/>
      <c r="E24" s="102"/>
      <c r="F24" s="102"/>
      <c r="G24" s="102"/>
      <c r="H24" s="102"/>
      <c r="I24" s="102"/>
      <c r="J24" s="100"/>
      <c r="K24" s="116" t="str">
        <f>IF(M24&gt;0,AVERAGE(K25:K29),"")</f>
        <v/>
      </c>
      <c r="M24" s="113">
        <f>SUM(M25:M29)</f>
        <v>0</v>
      </c>
    </row>
    <row r="25" spans="1:13" ht="32" x14ac:dyDescent="0.2">
      <c r="A25" s="79" t="s">
        <v>102</v>
      </c>
      <c r="B25" s="84" t="s">
        <v>183</v>
      </c>
      <c r="C25" s="200"/>
      <c r="D25" s="109"/>
      <c r="E25" s="136"/>
      <c r="F25" s="136"/>
      <c r="G25" s="136"/>
      <c r="H25" s="136"/>
      <c r="I25" s="136"/>
      <c r="J25" s="138"/>
      <c r="K25" s="75" t="str">
        <f t="shared" si="0"/>
        <v/>
      </c>
      <c r="M25" s="17">
        <f t="shared" ref="M25:M29" si="4">COUNT(E25:I25)</f>
        <v>0</v>
      </c>
    </row>
    <row r="26" spans="1:13" ht="32" x14ac:dyDescent="0.2">
      <c r="A26" s="79" t="s">
        <v>103</v>
      </c>
      <c r="B26" s="84" t="s">
        <v>184</v>
      </c>
      <c r="C26" s="200"/>
      <c r="D26" s="109"/>
      <c r="E26" s="136"/>
      <c r="F26" s="136"/>
      <c r="G26" s="136"/>
      <c r="H26" s="136"/>
      <c r="I26" s="136"/>
      <c r="J26" s="138"/>
      <c r="K26" s="75" t="str">
        <f t="shared" si="0"/>
        <v/>
      </c>
      <c r="M26" s="17">
        <f t="shared" si="4"/>
        <v>0</v>
      </c>
    </row>
    <row r="27" spans="1:13" ht="16" x14ac:dyDescent="0.2">
      <c r="A27" s="79" t="s">
        <v>104</v>
      </c>
      <c r="B27" s="84" t="s">
        <v>185</v>
      </c>
      <c r="C27" s="200"/>
      <c r="D27" s="109"/>
      <c r="E27" s="136"/>
      <c r="F27" s="136"/>
      <c r="G27" s="136"/>
      <c r="H27" s="136"/>
      <c r="I27" s="136"/>
      <c r="J27" s="138"/>
      <c r="K27" s="75" t="str">
        <f t="shared" si="0"/>
        <v/>
      </c>
      <c r="M27" s="17">
        <f t="shared" si="4"/>
        <v>0</v>
      </c>
    </row>
    <row r="28" spans="1:13" ht="32" x14ac:dyDescent="0.2">
      <c r="A28" s="79" t="s">
        <v>105</v>
      </c>
      <c r="B28" s="84" t="s">
        <v>186</v>
      </c>
      <c r="C28" s="200"/>
      <c r="D28" s="109"/>
      <c r="E28" s="136"/>
      <c r="F28" s="136"/>
      <c r="G28" s="136"/>
      <c r="H28" s="136"/>
      <c r="I28" s="136"/>
      <c r="J28" s="138"/>
      <c r="K28" s="75" t="str">
        <f t="shared" si="0"/>
        <v/>
      </c>
      <c r="M28" s="17">
        <f t="shared" si="4"/>
        <v>0</v>
      </c>
    </row>
    <row r="29" spans="1:13" ht="30.75" customHeight="1" x14ac:dyDescent="0.2">
      <c r="A29" s="79" t="s">
        <v>106</v>
      </c>
      <c r="B29" s="84" t="s">
        <v>195</v>
      </c>
      <c r="C29" s="200"/>
      <c r="D29" s="109"/>
      <c r="E29" s="136"/>
      <c r="F29" s="136"/>
      <c r="G29" s="136"/>
      <c r="H29" s="136"/>
      <c r="I29" s="136"/>
      <c r="J29" s="138"/>
      <c r="K29" s="75" t="str">
        <f t="shared" si="0"/>
        <v/>
      </c>
      <c r="M29" s="17">
        <f t="shared" si="4"/>
        <v>0</v>
      </c>
    </row>
    <row r="30" spans="1:13" ht="16" x14ac:dyDescent="0.2">
      <c r="A30" s="96">
        <v>6</v>
      </c>
      <c r="B30" s="85" t="s">
        <v>147</v>
      </c>
      <c r="C30" s="200"/>
      <c r="D30" s="109"/>
      <c r="E30" s="102"/>
      <c r="F30" s="102"/>
      <c r="G30" s="102"/>
      <c r="H30" s="102"/>
      <c r="I30" s="102"/>
      <c r="J30" s="100"/>
      <c r="K30" s="116" t="str">
        <f>IF(M30&gt;0,AVERAGE(K31:K32),"")</f>
        <v/>
      </c>
      <c r="M30" s="113">
        <f>SUM(M31:M32)</f>
        <v>0</v>
      </c>
    </row>
    <row r="31" spans="1:13" ht="45.75" customHeight="1" x14ac:dyDescent="0.2">
      <c r="A31" s="79" t="s">
        <v>102</v>
      </c>
      <c r="B31" s="148" t="s">
        <v>230</v>
      </c>
      <c r="C31" s="200"/>
      <c r="D31" s="109"/>
      <c r="E31" s="136"/>
      <c r="F31" s="136"/>
      <c r="G31" s="136"/>
      <c r="H31" s="136"/>
      <c r="I31" s="136"/>
      <c r="J31" s="138"/>
      <c r="K31" s="75" t="str">
        <f t="shared" si="0"/>
        <v/>
      </c>
      <c r="M31" s="17">
        <f t="shared" ref="M31:M32" si="5">COUNT(E31:I31)</f>
        <v>0</v>
      </c>
    </row>
    <row r="32" spans="1:13" ht="51.75" customHeight="1" x14ac:dyDescent="0.2">
      <c r="A32" s="79" t="s">
        <v>103</v>
      </c>
      <c r="B32" s="191" t="s">
        <v>256</v>
      </c>
      <c r="C32" s="31" t="s">
        <v>307</v>
      </c>
      <c r="D32" s="31" t="s">
        <v>320</v>
      </c>
      <c r="E32" s="136"/>
      <c r="F32" s="136"/>
      <c r="G32" s="136"/>
      <c r="H32" s="136"/>
      <c r="I32" s="136"/>
      <c r="J32" s="138"/>
      <c r="K32" s="75" t="str">
        <f t="shared" si="0"/>
        <v/>
      </c>
      <c r="M32" s="17">
        <f t="shared" si="5"/>
        <v>0</v>
      </c>
    </row>
    <row r="33" spans="2:11" x14ac:dyDescent="0.2">
      <c r="C33" s="11"/>
      <c r="D33" s="11"/>
      <c r="J33" s="19" t="s">
        <v>308</v>
      </c>
      <c r="K33" s="118" t="e">
        <f>AVERAGE(K6,K9,K12,K17,K24,K30)</f>
        <v>#DIV/0!</v>
      </c>
    </row>
    <row r="34" spans="2:11" x14ac:dyDescent="0.2">
      <c r="B34" s="3" t="s">
        <v>310</v>
      </c>
      <c r="C34" s="11"/>
      <c r="D34" s="11"/>
    </row>
    <row r="35" spans="2:11" x14ac:dyDescent="0.2">
      <c r="B35" s="3" t="s">
        <v>33</v>
      </c>
    </row>
    <row r="36" spans="2:11" x14ac:dyDescent="0.2">
      <c r="B36" s="3"/>
    </row>
  </sheetData>
  <mergeCells count="4">
    <mergeCell ref="C6:C8"/>
    <mergeCell ref="C17:C31"/>
    <mergeCell ref="C12:C16"/>
    <mergeCell ref="C9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M55"/>
  <sheetViews>
    <sheetView showGridLines="0" zoomScale="80" zoomScaleNormal="80" workbookViewId="0">
      <selection activeCell="D9" sqref="D9"/>
    </sheetView>
  </sheetViews>
  <sheetFormatPr baseColWidth="10" defaultColWidth="8.83203125" defaultRowHeight="15" x14ac:dyDescent="0.2"/>
  <cols>
    <col min="2" max="2" width="75.6640625" customWidth="1"/>
    <col min="3" max="4" width="22" customWidth="1"/>
    <col min="10" max="10" width="29.83203125" customWidth="1"/>
    <col min="11" max="11" width="12.5" bestFit="1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40" x14ac:dyDescent="0.2">
      <c r="A5" s="72"/>
      <c r="B5" s="61" t="s">
        <v>315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ht="30" customHeight="1" x14ac:dyDescent="0.2">
      <c r="A6" s="96">
        <v>1</v>
      </c>
      <c r="B6" s="86" t="s">
        <v>155</v>
      </c>
      <c r="C6" s="200" t="s">
        <v>322</v>
      </c>
      <c r="D6" s="109"/>
      <c r="E6" s="102"/>
      <c r="F6" s="102"/>
      <c r="G6" s="102"/>
      <c r="H6" s="102"/>
      <c r="I6" s="102"/>
      <c r="J6" s="99"/>
      <c r="K6" s="121" t="str">
        <f>IF(M6&gt;0,AVERAGE(K7:K8),"")</f>
        <v/>
      </c>
      <c r="M6" s="113">
        <f>SUM(M7:M8)</f>
        <v>0</v>
      </c>
    </row>
    <row r="7" spans="1:13" ht="16" x14ac:dyDescent="0.2">
      <c r="A7" s="79" t="s">
        <v>102</v>
      </c>
      <c r="B7" s="76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8" si="0">IF(M7&gt;0,SUM(E7:I7),"")</f>
        <v/>
      </c>
      <c r="M7" s="17">
        <f>COUNT(E7:I7)</f>
        <v>0</v>
      </c>
    </row>
    <row r="8" spans="1:13" ht="16" x14ac:dyDescent="0.2">
      <c r="A8" s="79" t="s">
        <v>103</v>
      </c>
      <c r="B8" s="76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>COUNT(E8:I8)</f>
        <v>0</v>
      </c>
    </row>
    <row r="9" spans="1:13" ht="51" customHeight="1" x14ac:dyDescent="0.2">
      <c r="A9" s="96">
        <v>2</v>
      </c>
      <c r="B9" s="85" t="s">
        <v>317</v>
      </c>
      <c r="C9" s="84" t="s">
        <v>322</v>
      </c>
      <c r="D9" s="84"/>
      <c r="E9" s="136"/>
      <c r="F9" s="136"/>
      <c r="G9" s="136"/>
      <c r="H9" s="136"/>
      <c r="I9" s="136"/>
      <c r="J9" s="138"/>
      <c r="K9" s="121"/>
      <c r="M9" s="17">
        <f t="shared" ref="M9" si="1">COUNT(E9:I9)</f>
        <v>0</v>
      </c>
    </row>
    <row r="10" spans="1:13" ht="30" customHeight="1" x14ac:dyDescent="0.2">
      <c r="A10" s="96">
        <v>3</v>
      </c>
      <c r="B10" s="85" t="s">
        <v>231</v>
      </c>
      <c r="C10" s="200" t="s">
        <v>284</v>
      </c>
      <c r="D10" s="202" t="s">
        <v>320</v>
      </c>
      <c r="E10" s="102"/>
      <c r="F10" s="102"/>
      <c r="G10" s="102"/>
      <c r="H10" s="102"/>
      <c r="I10" s="102"/>
      <c r="J10" s="99"/>
      <c r="K10" s="121" t="str">
        <f>IF(M10&gt;0,AVERAGE(K11:K25),"")</f>
        <v/>
      </c>
      <c r="M10" s="113">
        <f>SUM(M11:M25)</f>
        <v>0</v>
      </c>
    </row>
    <row r="11" spans="1:13" ht="32" x14ac:dyDescent="0.2">
      <c r="A11" s="79" t="s">
        <v>102</v>
      </c>
      <c r="B11" s="84" t="s">
        <v>156</v>
      </c>
      <c r="C11" s="200"/>
      <c r="D11" s="203"/>
      <c r="E11" s="136"/>
      <c r="F11" s="136"/>
      <c r="G11" s="136"/>
      <c r="H11" s="136"/>
      <c r="I11" s="136"/>
      <c r="J11" s="82"/>
      <c r="K11" s="75" t="str">
        <f t="shared" ref="K11:K25" si="2">IF(M11&gt;0,SUM(E11:I11),"")</f>
        <v/>
      </c>
      <c r="M11" s="17">
        <f t="shared" ref="M11:M32" si="3">COUNT(E11:I11)</f>
        <v>0</v>
      </c>
    </row>
    <row r="12" spans="1:13" ht="32" x14ac:dyDescent="0.2">
      <c r="A12" s="79" t="s">
        <v>103</v>
      </c>
      <c r="B12" s="84" t="s">
        <v>157</v>
      </c>
      <c r="C12" s="200"/>
      <c r="D12" s="203"/>
      <c r="E12" s="136"/>
      <c r="F12" s="136"/>
      <c r="G12" s="136"/>
      <c r="H12" s="136"/>
      <c r="I12" s="136"/>
      <c r="J12" s="82"/>
      <c r="K12" s="75" t="str">
        <f t="shared" si="2"/>
        <v/>
      </c>
      <c r="M12" s="17">
        <f t="shared" si="3"/>
        <v>0</v>
      </c>
    </row>
    <row r="13" spans="1:13" ht="32" x14ac:dyDescent="0.2">
      <c r="A13" s="79" t="s">
        <v>104</v>
      </c>
      <c r="B13" s="84" t="s">
        <v>158</v>
      </c>
      <c r="C13" s="200"/>
      <c r="D13" s="203"/>
      <c r="E13" s="136"/>
      <c r="F13" s="136"/>
      <c r="G13" s="136"/>
      <c r="H13" s="136"/>
      <c r="I13" s="136"/>
      <c r="J13" s="82"/>
      <c r="K13" s="75" t="str">
        <f t="shared" si="2"/>
        <v/>
      </c>
      <c r="M13" s="17">
        <f t="shared" si="3"/>
        <v>0</v>
      </c>
    </row>
    <row r="14" spans="1:13" ht="16" x14ac:dyDescent="0.2">
      <c r="A14" s="79" t="s">
        <v>105</v>
      </c>
      <c r="B14" s="149" t="s">
        <v>168</v>
      </c>
      <c r="C14" s="34" t="s">
        <v>285</v>
      </c>
      <c r="D14" s="203"/>
      <c r="E14" s="136"/>
      <c r="F14" s="136"/>
      <c r="G14" s="136"/>
      <c r="H14" s="136"/>
      <c r="I14" s="136"/>
      <c r="J14" s="82"/>
      <c r="K14" s="75" t="str">
        <f t="shared" si="2"/>
        <v/>
      </c>
      <c r="M14" s="17">
        <f t="shared" si="3"/>
        <v>0</v>
      </c>
    </row>
    <row r="15" spans="1:13" ht="16" x14ac:dyDescent="0.2">
      <c r="A15" s="79" t="s">
        <v>106</v>
      </c>
      <c r="B15" s="84" t="s">
        <v>159</v>
      </c>
      <c r="C15" s="200" t="s">
        <v>286</v>
      </c>
      <c r="D15" s="203"/>
      <c r="E15" s="136"/>
      <c r="F15" s="136"/>
      <c r="G15" s="136"/>
      <c r="H15" s="136"/>
      <c r="I15" s="136"/>
      <c r="J15" s="82"/>
      <c r="K15" s="75" t="str">
        <f t="shared" si="2"/>
        <v/>
      </c>
      <c r="M15" s="17">
        <f t="shared" si="3"/>
        <v>0</v>
      </c>
    </row>
    <row r="16" spans="1:13" ht="33" customHeight="1" x14ac:dyDescent="0.2">
      <c r="A16" s="79" t="s">
        <v>107</v>
      </c>
      <c r="B16" s="84" t="s">
        <v>160</v>
      </c>
      <c r="C16" s="200"/>
      <c r="D16" s="203"/>
      <c r="E16" s="136"/>
      <c r="F16" s="136"/>
      <c r="G16" s="136"/>
      <c r="H16" s="136"/>
      <c r="I16" s="136"/>
      <c r="J16" s="138"/>
      <c r="K16" s="75" t="str">
        <f t="shared" si="2"/>
        <v/>
      </c>
      <c r="M16" s="17">
        <f t="shared" si="3"/>
        <v>0</v>
      </c>
    </row>
    <row r="17" spans="1:13" ht="32" x14ac:dyDescent="0.2">
      <c r="A17" s="79" t="s">
        <v>108</v>
      </c>
      <c r="B17" s="84" t="s">
        <v>161</v>
      </c>
      <c r="C17" s="200"/>
      <c r="D17" s="203"/>
      <c r="E17" s="136"/>
      <c r="F17" s="136"/>
      <c r="G17" s="136"/>
      <c r="H17" s="136"/>
      <c r="I17" s="136"/>
      <c r="J17" s="138"/>
      <c r="K17" s="75" t="str">
        <f t="shared" si="2"/>
        <v/>
      </c>
      <c r="M17" s="17">
        <f t="shared" si="3"/>
        <v>0</v>
      </c>
    </row>
    <row r="18" spans="1:13" ht="16" x14ac:dyDescent="0.2">
      <c r="A18" s="79" t="s">
        <v>109</v>
      </c>
      <c r="B18" s="84" t="s">
        <v>162</v>
      </c>
      <c r="C18" s="200"/>
      <c r="D18" s="203"/>
      <c r="E18" s="136"/>
      <c r="F18" s="136"/>
      <c r="G18" s="136"/>
      <c r="H18" s="136"/>
      <c r="I18" s="136"/>
      <c r="J18" s="138"/>
      <c r="K18" s="75" t="str">
        <f t="shared" si="2"/>
        <v/>
      </c>
      <c r="M18" s="17">
        <f t="shared" si="3"/>
        <v>0</v>
      </c>
    </row>
    <row r="19" spans="1:13" ht="33" customHeight="1" x14ac:dyDescent="0.2">
      <c r="A19" s="79" t="s">
        <v>110</v>
      </c>
      <c r="B19" s="84" t="s">
        <v>163</v>
      </c>
      <c r="C19" s="200"/>
      <c r="D19" s="203"/>
      <c r="E19" s="136"/>
      <c r="F19" s="136"/>
      <c r="G19" s="136"/>
      <c r="H19" s="136"/>
      <c r="I19" s="136"/>
      <c r="J19" s="138"/>
      <c r="K19" s="75" t="str">
        <f t="shared" si="2"/>
        <v/>
      </c>
      <c r="M19" s="17">
        <f t="shared" si="3"/>
        <v>0</v>
      </c>
    </row>
    <row r="20" spans="1:13" ht="32" x14ac:dyDescent="0.2">
      <c r="A20" s="79" t="s">
        <v>114</v>
      </c>
      <c r="B20" s="84" t="s">
        <v>169</v>
      </c>
      <c r="C20" s="200"/>
      <c r="D20" s="203"/>
      <c r="E20" s="136"/>
      <c r="F20" s="136"/>
      <c r="G20" s="136"/>
      <c r="H20" s="136"/>
      <c r="I20" s="136"/>
      <c r="J20" s="138"/>
      <c r="K20" s="75" t="str">
        <f t="shared" si="2"/>
        <v/>
      </c>
      <c r="M20" s="17">
        <f t="shared" si="3"/>
        <v>0</v>
      </c>
    </row>
    <row r="21" spans="1:13" ht="51.75" customHeight="1" x14ac:dyDescent="0.2">
      <c r="A21" s="79" t="s">
        <v>115</v>
      </c>
      <c r="B21" s="84" t="s">
        <v>164</v>
      </c>
      <c r="C21" s="200"/>
      <c r="D21" s="203"/>
      <c r="E21" s="136"/>
      <c r="F21" s="136"/>
      <c r="G21" s="136"/>
      <c r="H21" s="136"/>
      <c r="I21" s="136"/>
      <c r="J21" s="138"/>
      <c r="K21" s="75" t="str">
        <f t="shared" si="2"/>
        <v/>
      </c>
      <c r="M21" s="17">
        <f t="shared" si="3"/>
        <v>0</v>
      </c>
    </row>
    <row r="22" spans="1:13" ht="32" x14ac:dyDescent="0.2">
      <c r="A22" s="79" t="s">
        <v>116</v>
      </c>
      <c r="B22" s="84" t="s">
        <v>165</v>
      </c>
      <c r="C22" s="200"/>
      <c r="D22" s="203"/>
      <c r="E22" s="136"/>
      <c r="F22" s="136"/>
      <c r="G22" s="136"/>
      <c r="H22" s="136"/>
      <c r="I22" s="136"/>
      <c r="J22" s="138"/>
      <c r="K22" s="75" t="str">
        <f t="shared" si="2"/>
        <v/>
      </c>
      <c r="M22" s="17">
        <f t="shared" si="3"/>
        <v>0</v>
      </c>
    </row>
    <row r="23" spans="1:13" ht="32" x14ac:dyDescent="0.2">
      <c r="A23" s="79" t="s">
        <v>152</v>
      </c>
      <c r="B23" s="84" t="s">
        <v>166</v>
      </c>
      <c r="C23" s="200"/>
      <c r="D23" s="203"/>
      <c r="E23" s="136"/>
      <c r="F23" s="136"/>
      <c r="G23" s="136"/>
      <c r="H23" s="136"/>
      <c r="I23" s="136"/>
      <c r="J23" s="138"/>
      <c r="K23" s="75" t="str">
        <f t="shared" si="2"/>
        <v/>
      </c>
      <c r="M23" s="17">
        <f t="shared" si="3"/>
        <v>0</v>
      </c>
    </row>
    <row r="24" spans="1:13" ht="32" x14ac:dyDescent="0.2">
      <c r="A24" s="79" t="s">
        <v>153</v>
      </c>
      <c r="B24" s="84" t="s">
        <v>313</v>
      </c>
      <c r="C24" s="200"/>
      <c r="D24" s="203"/>
      <c r="E24" s="136"/>
      <c r="F24" s="136"/>
      <c r="G24" s="136"/>
      <c r="H24" s="136"/>
      <c r="I24" s="136"/>
      <c r="J24" s="138"/>
      <c r="K24" s="75" t="str">
        <f t="shared" si="2"/>
        <v/>
      </c>
      <c r="M24" s="17">
        <f t="shared" si="3"/>
        <v>0</v>
      </c>
    </row>
    <row r="25" spans="1:13" ht="31.5" customHeight="1" x14ac:dyDescent="0.2">
      <c r="A25" s="79" t="s">
        <v>154</v>
      </c>
      <c r="B25" s="84" t="s">
        <v>167</v>
      </c>
      <c r="C25" s="200"/>
      <c r="D25" s="204"/>
      <c r="E25" s="136"/>
      <c r="F25" s="136"/>
      <c r="G25" s="136"/>
      <c r="H25" s="136"/>
      <c r="I25" s="136"/>
      <c r="J25" s="138"/>
      <c r="K25" s="75" t="str">
        <f t="shared" si="2"/>
        <v/>
      </c>
      <c r="M25" s="17">
        <f t="shared" si="3"/>
        <v>0</v>
      </c>
    </row>
    <row r="26" spans="1:13" x14ac:dyDescent="0.2">
      <c r="A26" s="97">
        <v>4</v>
      </c>
      <c r="B26" s="98" t="s">
        <v>149</v>
      </c>
      <c r="C26" s="200" t="s">
        <v>287</v>
      </c>
      <c r="D26" s="109"/>
      <c r="E26" s="102"/>
      <c r="F26" s="102"/>
      <c r="G26" s="102"/>
      <c r="H26" s="102"/>
      <c r="I26" s="102"/>
      <c r="J26" s="100"/>
      <c r="K26" s="115" t="str">
        <f>IF(M26&gt;0,AVERAGE(K27:K30),"")</f>
        <v/>
      </c>
      <c r="M26" s="113">
        <f>SUM(M27:M30)</f>
        <v>0</v>
      </c>
    </row>
    <row r="27" spans="1:13" ht="16" x14ac:dyDescent="0.2">
      <c r="A27" s="79" t="s">
        <v>102</v>
      </c>
      <c r="B27" s="84" t="s">
        <v>170</v>
      </c>
      <c r="C27" s="200"/>
      <c r="D27" s="109"/>
      <c r="E27" s="136"/>
      <c r="F27" s="136"/>
      <c r="G27" s="136"/>
      <c r="H27" s="136"/>
      <c r="I27" s="136"/>
      <c r="J27" s="138"/>
      <c r="K27" s="75" t="str">
        <f t="shared" ref="K27:K30" si="4">IF(M27&gt;0,SUM(E27:I27),"")</f>
        <v/>
      </c>
      <c r="M27" s="17">
        <f t="shared" si="3"/>
        <v>0</v>
      </c>
    </row>
    <row r="28" spans="1:13" ht="33" customHeight="1" x14ac:dyDescent="0.2">
      <c r="A28" s="79" t="s">
        <v>103</v>
      </c>
      <c r="B28" s="84" t="s">
        <v>150</v>
      </c>
      <c r="C28" s="200"/>
      <c r="D28" s="109"/>
      <c r="E28" s="136"/>
      <c r="F28" s="136"/>
      <c r="G28" s="136"/>
      <c r="H28" s="136"/>
      <c r="I28" s="136"/>
      <c r="J28" s="138"/>
      <c r="K28" s="75" t="str">
        <f t="shared" si="4"/>
        <v/>
      </c>
      <c r="M28" s="17">
        <f t="shared" si="3"/>
        <v>0</v>
      </c>
    </row>
    <row r="29" spans="1:13" ht="16" x14ac:dyDescent="0.2">
      <c r="A29" s="79" t="s">
        <v>104</v>
      </c>
      <c r="B29" s="84" t="s">
        <v>151</v>
      </c>
      <c r="C29" s="200"/>
      <c r="D29" s="109"/>
      <c r="E29" s="136"/>
      <c r="F29" s="136"/>
      <c r="G29" s="136"/>
      <c r="H29" s="136"/>
      <c r="I29" s="136"/>
      <c r="J29" s="138"/>
      <c r="K29" s="75" t="str">
        <f t="shared" si="4"/>
        <v/>
      </c>
      <c r="M29" s="17">
        <f t="shared" si="3"/>
        <v>0</v>
      </c>
    </row>
    <row r="30" spans="1:13" ht="57" customHeight="1" x14ac:dyDescent="0.2">
      <c r="A30" s="79" t="s">
        <v>105</v>
      </c>
      <c r="B30" s="84" t="s">
        <v>171</v>
      </c>
      <c r="C30" s="200"/>
      <c r="D30" s="109"/>
      <c r="E30" s="136"/>
      <c r="F30" s="136"/>
      <c r="G30" s="136"/>
      <c r="H30" s="136"/>
      <c r="I30" s="136"/>
      <c r="J30" s="138"/>
      <c r="K30" s="75" t="str">
        <f t="shared" si="4"/>
        <v/>
      </c>
      <c r="M30" s="17">
        <f t="shared" si="3"/>
        <v>0</v>
      </c>
    </row>
    <row r="31" spans="1:13" ht="16" x14ac:dyDescent="0.2">
      <c r="A31" s="96">
        <v>5</v>
      </c>
      <c r="B31" s="85" t="s">
        <v>180</v>
      </c>
      <c r="C31" s="200" t="s">
        <v>322</v>
      </c>
      <c r="D31" s="109"/>
      <c r="E31" s="102"/>
      <c r="F31" s="102"/>
      <c r="G31" s="102"/>
      <c r="H31" s="102"/>
      <c r="I31" s="102"/>
      <c r="J31" s="100"/>
      <c r="K31" s="115" t="str">
        <f>IF(M31&gt;0,AVERAGE(K32:K32),"")</f>
        <v/>
      </c>
      <c r="M31" s="113">
        <f>SUM(M32:M32)</f>
        <v>0</v>
      </c>
    </row>
    <row r="32" spans="1:13" ht="60.75" customHeight="1" x14ac:dyDescent="0.2">
      <c r="A32" s="79" t="s">
        <v>102</v>
      </c>
      <c r="B32" s="148" t="s">
        <v>232</v>
      </c>
      <c r="C32" s="200"/>
      <c r="D32" s="109"/>
      <c r="E32" s="136"/>
      <c r="F32" s="136"/>
      <c r="G32" s="136"/>
      <c r="H32" s="136"/>
      <c r="I32" s="136"/>
      <c r="J32" s="138"/>
      <c r="K32" s="75" t="str">
        <f t="shared" ref="K32" si="5">IF(M32&gt;0,SUM(E32:I32),"")</f>
        <v/>
      </c>
      <c r="M32" s="17">
        <f t="shared" si="3"/>
        <v>0</v>
      </c>
    </row>
    <row r="33" spans="2:11" x14ac:dyDescent="0.2">
      <c r="B33" s="8"/>
      <c r="C33" s="11"/>
      <c r="D33" s="11"/>
      <c r="J33" s="19" t="s">
        <v>308</v>
      </c>
      <c r="K33" s="118" t="e">
        <f>AVERAGE(K6,K9,K10,K26,K31)</f>
        <v>#DIV/0!</v>
      </c>
    </row>
    <row r="34" spans="2:11" x14ac:dyDescent="0.2">
      <c r="B34" s="3" t="s">
        <v>310</v>
      </c>
      <c r="C34" s="11"/>
      <c r="D34" s="11"/>
      <c r="E34" s="11"/>
    </row>
    <row r="35" spans="2:11" x14ac:dyDescent="0.2">
      <c r="B35" s="3" t="s">
        <v>33</v>
      </c>
      <c r="E35" s="11"/>
    </row>
    <row r="36" spans="2:11" x14ac:dyDescent="0.2">
      <c r="B36" s="3"/>
      <c r="E36" s="11"/>
    </row>
    <row r="37" spans="2:11" x14ac:dyDescent="0.2">
      <c r="B37" s="1"/>
      <c r="E37" s="11"/>
    </row>
    <row r="38" spans="2:11" x14ac:dyDescent="0.2">
      <c r="B38" s="1"/>
      <c r="E38" s="11"/>
    </row>
    <row r="39" spans="2:11" x14ac:dyDescent="0.2">
      <c r="B39" s="1"/>
      <c r="E39" s="11"/>
    </row>
    <row r="40" spans="2:11" x14ac:dyDescent="0.2">
      <c r="B40" s="1"/>
      <c r="E40" s="11"/>
    </row>
    <row r="41" spans="2:11" x14ac:dyDescent="0.2">
      <c r="B41" s="1"/>
      <c r="E41" s="11"/>
    </row>
    <row r="42" spans="2:11" x14ac:dyDescent="0.2">
      <c r="B42" s="1"/>
      <c r="E42" s="11"/>
    </row>
    <row r="43" spans="2:11" x14ac:dyDescent="0.2">
      <c r="B43" s="1"/>
      <c r="E43" s="11"/>
    </row>
    <row r="44" spans="2:11" x14ac:dyDescent="0.2">
      <c r="B44" s="1"/>
      <c r="E44" s="11"/>
    </row>
    <row r="55" spans="1:1" x14ac:dyDescent="0.2">
      <c r="A55" s="17"/>
    </row>
  </sheetData>
  <sortState xmlns:xlrd2="http://schemas.microsoft.com/office/spreadsheetml/2017/richdata2" ref="B8:H63">
    <sortCondition ref="E8:E63"/>
  </sortState>
  <mergeCells count="6">
    <mergeCell ref="D10:D25"/>
    <mergeCell ref="C6:C8"/>
    <mergeCell ref="C10:C13"/>
    <mergeCell ref="C15:C25"/>
    <mergeCell ref="C31:C32"/>
    <mergeCell ref="C26:C3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1:M40"/>
  <sheetViews>
    <sheetView showGridLines="0" zoomScale="80" zoomScaleNormal="80" workbookViewId="0">
      <selection activeCell="C27" sqref="C27:C31"/>
    </sheetView>
  </sheetViews>
  <sheetFormatPr baseColWidth="10" defaultColWidth="8.83203125" defaultRowHeight="15" x14ac:dyDescent="0.2"/>
  <cols>
    <col min="2" max="2" width="75.6640625" customWidth="1"/>
    <col min="3" max="4" width="14.6640625" customWidth="1"/>
    <col min="10" max="10" width="29.83203125" customWidth="1"/>
    <col min="11" max="11" width="12.5" bestFit="1" customWidth="1"/>
    <col min="12" max="12" width="5.164062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72"/>
      <c r="B5" s="61" t="s">
        <v>316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ht="30" customHeight="1" x14ac:dyDescent="0.2">
      <c r="A6" s="96">
        <v>1</v>
      </c>
      <c r="B6" s="86" t="s">
        <v>181</v>
      </c>
      <c r="C6" s="200" t="s">
        <v>322</v>
      </c>
      <c r="D6" s="109"/>
      <c r="E6" s="102"/>
      <c r="F6" s="102"/>
      <c r="G6" s="102"/>
      <c r="H6" s="102"/>
      <c r="I6" s="102"/>
      <c r="J6" s="99"/>
      <c r="K6" s="121" t="str">
        <f>IF(M6&gt;0,AVERAGE(K7:K8),"")</f>
        <v/>
      </c>
      <c r="M6" s="113">
        <f>SUM(M7:M8)</f>
        <v>0</v>
      </c>
    </row>
    <row r="7" spans="1:13" ht="16" customHeight="1" x14ac:dyDescent="0.2">
      <c r="A7" s="79" t="s">
        <v>102</v>
      </c>
      <c r="B7" s="189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8" si="0">IF(M7&gt;0,SUM(E7:I7),"")</f>
        <v/>
      </c>
      <c r="M7" s="17">
        <f t="shared" ref="M7:M36" si="1">COUNT(E7:I7)</f>
        <v>0</v>
      </c>
    </row>
    <row r="8" spans="1:13" ht="16" x14ac:dyDescent="0.2">
      <c r="A8" s="79" t="s">
        <v>103</v>
      </c>
      <c r="B8" s="84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 t="shared" si="1"/>
        <v>0</v>
      </c>
    </row>
    <row r="9" spans="1:13" ht="20" customHeight="1" x14ac:dyDescent="0.2">
      <c r="A9" s="96">
        <v>2</v>
      </c>
      <c r="B9" s="86" t="s">
        <v>187</v>
      </c>
      <c r="C9" s="200" t="s">
        <v>269</v>
      </c>
      <c r="D9" s="202" t="s">
        <v>320</v>
      </c>
      <c r="E9" s="102"/>
      <c r="F9" s="102"/>
      <c r="G9" s="102"/>
      <c r="H9" s="102"/>
      <c r="I9" s="102"/>
      <c r="J9" s="99"/>
      <c r="K9" s="121" t="str">
        <f>IF(M9&gt;0,AVERAGE(K10:K18),"")</f>
        <v/>
      </c>
      <c r="M9" s="113">
        <f>SUM(M10:M18)</f>
        <v>0</v>
      </c>
    </row>
    <row r="10" spans="1:13" ht="51" customHeight="1" x14ac:dyDescent="0.2">
      <c r="A10" s="79" t="s">
        <v>102</v>
      </c>
      <c r="B10" s="84" t="s">
        <v>188</v>
      </c>
      <c r="C10" s="200"/>
      <c r="D10" s="203"/>
      <c r="E10" s="136"/>
      <c r="F10" s="136"/>
      <c r="G10" s="136"/>
      <c r="H10" s="136"/>
      <c r="I10" s="136"/>
      <c r="J10" s="82"/>
      <c r="K10" s="75" t="str">
        <f t="shared" ref="K10:K18" si="2">IF(M10&gt;0,SUM(E10:I10),"")</f>
        <v/>
      </c>
      <c r="M10" s="17">
        <f t="shared" si="1"/>
        <v>0</v>
      </c>
    </row>
    <row r="11" spans="1:13" ht="30.75" customHeight="1" x14ac:dyDescent="0.2">
      <c r="A11" s="79" t="s">
        <v>103</v>
      </c>
      <c r="B11" s="84" t="s">
        <v>189</v>
      </c>
      <c r="C11" s="200"/>
      <c r="D11" s="203"/>
      <c r="E11" s="136"/>
      <c r="F11" s="136"/>
      <c r="G11" s="136"/>
      <c r="H11" s="136"/>
      <c r="I11" s="136"/>
      <c r="J11" s="82"/>
      <c r="K11" s="75" t="str">
        <f t="shared" si="2"/>
        <v/>
      </c>
      <c r="M11" s="17">
        <f t="shared" si="1"/>
        <v>0</v>
      </c>
    </row>
    <row r="12" spans="1:13" ht="32" x14ac:dyDescent="0.2">
      <c r="A12" s="79" t="s">
        <v>104</v>
      </c>
      <c r="B12" s="84" t="s">
        <v>190</v>
      </c>
      <c r="C12" s="200"/>
      <c r="D12" s="203"/>
      <c r="E12" s="136"/>
      <c r="F12" s="136"/>
      <c r="G12" s="136"/>
      <c r="H12" s="136"/>
      <c r="I12" s="136"/>
      <c r="J12" s="82"/>
      <c r="K12" s="75" t="str">
        <f t="shared" si="2"/>
        <v/>
      </c>
      <c r="M12" s="17">
        <f t="shared" si="1"/>
        <v>0</v>
      </c>
    </row>
    <row r="13" spans="1:13" ht="34.5" customHeight="1" x14ac:dyDescent="0.2">
      <c r="A13" s="79" t="s">
        <v>105</v>
      </c>
      <c r="B13" s="84" t="s">
        <v>191</v>
      </c>
      <c r="C13" s="200"/>
      <c r="D13" s="203"/>
      <c r="E13" s="136"/>
      <c r="F13" s="136"/>
      <c r="G13" s="136"/>
      <c r="H13" s="136"/>
      <c r="I13" s="136"/>
      <c r="J13" s="82"/>
      <c r="K13" s="75" t="str">
        <f t="shared" si="2"/>
        <v/>
      </c>
      <c r="M13" s="17">
        <f t="shared" si="1"/>
        <v>0</v>
      </c>
    </row>
    <row r="14" spans="1:13" ht="32" x14ac:dyDescent="0.2">
      <c r="A14" s="79" t="s">
        <v>106</v>
      </c>
      <c r="B14" s="149" t="s">
        <v>233</v>
      </c>
      <c r="C14" s="200"/>
      <c r="D14" s="203"/>
      <c r="E14" s="136"/>
      <c r="F14" s="136"/>
      <c r="G14" s="136"/>
      <c r="H14" s="136"/>
      <c r="I14" s="136"/>
      <c r="J14" s="82"/>
      <c r="K14" s="75" t="str">
        <f t="shared" si="2"/>
        <v/>
      </c>
      <c r="M14" s="17">
        <f t="shared" si="1"/>
        <v>0</v>
      </c>
    </row>
    <row r="15" spans="1:13" ht="45" customHeight="1" x14ac:dyDescent="0.2">
      <c r="A15" s="79" t="s">
        <v>107</v>
      </c>
      <c r="B15" s="84" t="s">
        <v>192</v>
      </c>
      <c r="C15" s="200"/>
      <c r="D15" s="203"/>
      <c r="E15" s="136"/>
      <c r="F15" s="136"/>
      <c r="G15" s="136"/>
      <c r="H15" s="136"/>
      <c r="I15" s="136"/>
      <c r="J15" s="138"/>
      <c r="K15" s="75" t="str">
        <f t="shared" si="2"/>
        <v/>
      </c>
      <c r="M15" s="17">
        <f t="shared" si="1"/>
        <v>0</v>
      </c>
    </row>
    <row r="16" spans="1:13" ht="53.25" customHeight="1" x14ac:dyDescent="0.2">
      <c r="A16" s="79" t="s">
        <v>108</v>
      </c>
      <c r="B16" s="84" t="s">
        <v>193</v>
      </c>
      <c r="C16" s="200"/>
      <c r="D16" s="203"/>
      <c r="E16" s="136"/>
      <c r="F16" s="136"/>
      <c r="G16" s="136"/>
      <c r="H16" s="136"/>
      <c r="I16" s="136"/>
      <c r="J16" s="138"/>
      <c r="K16" s="75" t="str">
        <f t="shared" si="2"/>
        <v/>
      </c>
      <c r="M16" s="17">
        <f t="shared" si="1"/>
        <v>0</v>
      </c>
    </row>
    <row r="17" spans="1:13" ht="32" x14ac:dyDescent="0.2">
      <c r="A17" s="79" t="s">
        <v>109</v>
      </c>
      <c r="B17" s="84" t="s">
        <v>194</v>
      </c>
      <c r="C17" s="200"/>
      <c r="D17" s="203"/>
      <c r="E17" s="136"/>
      <c r="F17" s="136"/>
      <c r="G17" s="136"/>
      <c r="H17" s="136"/>
      <c r="I17" s="136"/>
      <c r="J17" s="138"/>
      <c r="K17" s="75" t="str">
        <f t="shared" si="2"/>
        <v/>
      </c>
      <c r="M17" s="17">
        <f t="shared" si="1"/>
        <v>0</v>
      </c>
    </row>
    <row r="18" spans="1:13" ht="53.25" customHeight="1" x14ac:dyDescent="0.2">
      <c r="A18" s="79" t="s">
        <v>110</v>
      </c>
      <c r="B18" s="84" t="s">
        <v>196</v>
      </c>
      <c r="C18" s="200"/>
      <c r="D18" s="204"/>
      <c r="E18" s="136"/>
      <c r="F18" s="136"/>
      <c r="G18" s="136"/>
      <c r="H18" s="136"/>
      <c r="I18" s="136"/>
      <c r="J18" s="138"/>
      <c r="K18" s="75" t="str">
        <f t="shared" si="2"/>
        <v/>
      </c>
      <c r="M18" s="17">
        <f t="shared" si="1"/>
        <v>0</v>
      </c>
    </row>
    <row r="19" spans="1:13" ht="20" customHeight="1" x14ac:dyDescent="0.2">
      <c r="A19" s="96">
        <v>3</v>
      </c>
      <c r="B19" s="85" t="s">
        <v>206</v>
      </c>
      <c r="C19" s="200" t="s">
        <v>288</v>
      </c>
      <c r="D19" s="109"/>
      <c r="E19" s="102"/>
      <c r="F19" s="102"/>
      <c r="G19" s="102"/>
      <c r="H19" s="102"/>
      <c r="I19" s="102"/>
      <c r="J19" s="100"/>
      <c r="K19" s="114" t="str">
        <f>IF(M19&gt;0,AVERAGE(K20:K28),"")</f>
        <v/>
      </c>
      <c r="M19" s="113">
        <f>SUM(M20:M28)</f>
        <v>0</v>
      </c>
    </row>
    <row r="20" spans="1:13" ht="32" x14ac:dyDescent="0.2">
      <c r="A20" s="79" t="s">
        <v>102</v>
      </c>
      <c r="B20" s="84" t="s">
        <v>205</v>
      </c>
      <c r="C20" s="200"/>
      <c r="D20" s="109"/>
      <c r="E20" s="136"/>
      <c r="F20" s="136"/>
      <c r="G20" s="136"/>
      <c r="H20" s="136"/>
      <c r="I20" s="136"/>
      <c r="J20" s="138"/>
      <c r="K20" s="75" t="str">
        <f t="shared" ref="K20:K28" si="3">IF(M20&gt;0,SUM(E20:I20),"")</f>
        <v/>
      </c>
      <c r="M20" s="17">
        <f t="shared" si="1"/>
        <v>0</v>
      </c>
    </row>
    <row r="21" spans="1:13" ht="16" x14ac:dyDescent="0.2">
      <c r="A21" s="79" t="s">
        <v>103</v>
      </c>
      <c r="B21" s="84" t="s">
        <v>199</v>
      </c>
      <c r="C21" s="200"/>
      <c r="D21" s="109"/>
      <c r="E21" s="136"/>
      <c r="F21" s="136"/>
      <c r="G21" s="136"/>
      <c r="H21" s="136"/>
      <c r="I21" s="136"/>
      <c r="J21" s="138"/>
      <c r="K21" s="75" t="str">
        <f t="shared" si="3"/>
        <v/>
      </c>
      <c r="M21" s="17">
        <f t="shared" si="1"/>
        <v>0</v>
      </c>
    </row>
    <row r="22" spans="1:13" ht="16" x14ac:dyDescent="0.2">
      <c r="A22" s="79" t="s">
        <v>104</v>
      </c>
      <c r="B22" s="84" t="s">
        <v>197</v>
      </c>
      <c r="C22" s="200"/>
      <c r="D22" s="109"/>
      <c r="E22" s="136"/>
      <c r="F22" s="136"/>
      <c r="G22" s="136"/>
      <c r="H22" s="136"/>
      <c r="I22" s="136"/>
      <c r="J22" s="138"/>
      <c r="K22" s="75" t="str">
        <f t="shared" si="3"/>
        <v/>
      </c>
      <c r="M22" s="17">
        <f t="shared" si="1"/>
        <v>0</v>
      </c>
    </row>
    <row r="23" spans="1:13" ht="16" x14ac:dyDescent="0.2">
      <c r="A23" s="79" t="s">
        <v>105</v>
      </c>
      <c r="B23" s="84" t="s">
        <v>198</v>
      </c>
      <c r="C23" s="200"/>
      <c r="D23" s="109"/>
      <c r="E23" s="136"/>
      <c r="F23" s="136"/>
      <c r="G23" s="136"/>
      <c r="H23" s="136"/>
      <c r="I23" s="136"/>
      <c r="J23" s="138"/>
      <c r="K23" s="75" t="str">
        <f t="shared" si="3"/>
        <v/>
      </c>
      <c r="M23" s="17">
        <f t="shared" si="1"/>
        <v>0</v>
      </c>
    </row>
    <row r="24" spans="1:13" ht="32" x14ac:dyDescent="0.2">
      <c r="A24" s="79" t="s">
        <v>106</v>
      </c>
      <c r="B24" s="84" t="s">
        <v>200</v>
      </c>
      <c r="C24" s="200"/>
      <c r="D24" s="109"/>
      <c r="E24" s="136"/>
      <c r="F24" s="136"/>
      <c r="G24" s="136"/>
      <c r="H24" s="136"/>
      <c r="I24" s="136"/>
      <c r="J24" s="138"/>
      <c r="K24" s="75" t="str">
        <f t="shared" si="3"/>
        <v/>
      </c>
      <c r="M24" s="17">
        <f t="shared" si="1"/>
        <v>0</v>
      </c>
    </row>
    <row r="25" spans="1:13" ht="48.75" customHeight="1" x14ac:dyDescent="0.2">
      <c r="A25" s="79" t="s">
        <v>107</v>
      </c>
      <c r="B25" s="84" t="s">
        <v>201</v>
      </c>
      <c r="C25" s="34" t="s">
        <v>289</v>
      </c>
      <c r="D25" s="131"/>
      <c r="E25" s="136"/>
      <c r="F25" s="136"/>
      <c r="G25" s="136"/>
      <c r="H25" s="136"/>
      <c r="I25" s="136"/>
      <c r="J25" s="138"/>
      <c r="K25" s="75" t="str">
        <f t="shared" si="3"/>
        <v/>
      </c>
      <c r="M25" s="17">
        <f t="shared" si="1"/>
        <v>0</v>
      </c>
    </row>
    <row r="26" spans="1:13" ht="32" x14ac:dyDescent="0.2">
      <c r="A26" s="79" t="s">
        <v>108</v>
      </c>
      <c r="B26" s="84" t="s">
        <v>202</v>
      </c>
      <c r="C26" s="84" t="s">
        <v>290</v>
      </c>
      <c r="D26" s="109"/>
      <c r="E26" s="136"/>
      <c r="F26" s="136"/>
      <c r="G26" s="136"/>
      <c r="H26" s="136"/>
      <c r="I26" s="136"/>
      <c r="J26" s="138"/>
      <c r="K26" s="75" t="str">
        <f t="shared" si="3"/>
        <v/>
      </c>
      <c r="M26" s="17">
        <f t="shared" si="1"/>
        <v>0</v>
      </c>
    </row>
    <row r="27" spans="1:13" ht="32" x14ac:dyDescent="0.2">
      <c r="A27" s="79" t="s">
        <v>109</v>
      </c>
      <c r="B27" s="84" t="s">
        <v>203</v>
      </c>
      <c r="C27" s="206" t="s">
        <v>269</v>
      </c>
      <c r="D27" s="111"/>
      <c r="E27" s="136"/>
      <c r="F27" s="136"/>
      <c r="G27" s="136"/>
      <c r="H27" s="136"/>
      <c r="I27" s="136"/>
      <c r="J27" s="138"/>
      <c r="K27" s="75" t="str">
        <f t="shared" si="3"/>
        <v/>
      </c>
      <c r="M27" s="17">
        <f t="shared" si="1"/>
        <v>0</v>
      </c>
    </row>
    <row r="28" spans="1:13" ht="32" x14ac:dyDescent="0.2">
      <c r="A28" s="79" t="s">
        <v>110</v>
      </c>
      <c r="B28" s="84" t="s">
        <v>204</v>
      </c>
      <c r="C28" s="206"/>
      <c r="D28" s="111"/>
      <c r="E28" s="136"/>
      <c r="F28" s="136"/>
      <c r="G28" s="136"/>
      <c r="H28" s="136"/>
      <c r="I28" s="136"/>
      <c r="J28" s="138"/>
      <c r="K28" s="75" t="str">
        <f t="shared" si="3"/>
        <v/>
      </c>
      <c r="M28" s="17">
        <f t="shared" si="1"/>
        <v>0</v>
      </c>
    </row>
    <row r="29" spans="1:13" ht="16" x14ac:dyDescent="0.2">
      <c r="A29" s="96">
        <v>4</v>
      </c>
      <c r="B29" s="85" t="s">
        <v>208</v>
      </c>
      <c r="C29" s="206"/>
      <c r="D29" s="202" t="s">
        <v>320</v>
      </c>
      <c r="E29" s="102"/>
      <c r="F29" s="102"/>
      <c r="G29" s="102"/>
      <c r="H29" s="102"/>
      <c r="I29" s="102"/>
      <c r="J29" s="100"/>
      <c r="K29" s="116" t="str">
        <f>IF(M29&gt;0,AVERAGE(K30:K36),"")</f>
        <v/>
      </c>
      <c r="M29" s="113">
        <f>SUM(M30:M36)</f>
        <v>0</v>
      </c>
    </row>
    <row r="30" spans="1:13" ht="57" customHeight="1" x14ac:dyDescent="0.2">
      <c r="A30" s="79" t="s">
        <v>102</v>
      </c>
      <c r="B30" s="84" t="s">
        <v>209</v>
      </c>
      <c r="C30" s="206"/>
      <c r="D30" s="203"/>
      <c r="E30" s="136"/>
      <c r="F30" s="136"/>
      <c r="G30" s="136"/>
      <c r="H30" s="136"/>
      <c r="I30" s="136"/>
      <c r="J30" s="138"/>
      <c r="K30" s="75" t="str">
        <f t="shared" ref="K30:K36" si="4">IF(M30&gt;0,SUM(E30:I30),"")</f>
        <v/>
      </c>
      <c r="M30" s="17">
        <f t="shared" si="1"/>
        <v>0</v>
      </c>
    </row>
    <row r="31" spans="1:13" ht="32" x14ac:dyDescent="0.2">
      <c r="A31" s="79" t="s">
        <v>103</v>
      </c>
      <c r="B31" s="84" t="s">
        <v>210</v>
      </c>
      <c r="C31" s="206"/>
      <c r="D31" s="204"/>
      <c r="E31" s="136"/>
      <c r="F31" s="136"/>
      <c r="G31" s="136"/>
      <c r="H31" s="136"/>
      <c r="I31" s="136"/>
      <c r="J31" s="138"/>
      <c r="K31" s="75" t="str">
        <f t="shared" si="4"/>
        <v/>
      </c>
      <c r="M31" s="17">
        <f t="shared" si="1"/>
        <v>0</v>
      </c>
    </row>
    <row r="32" spans="1:13" ht="32" x14ac:dyDescent="0.2">
      <c r="A32" s="79" t="s">
        <v>104</v>
      </c>
      <c r="B32" s="84" t="s">
        <v>234</v>
      </c>
      <c r="C32" s="84" t="s">
        <v>291</v>
      </c>
      <c r="D32" s="109"/>
      <c r="E32" s="136"/>
      <c r="F32" s="136"/>
      <c r="G32" s="136"/>
      <c r="H32" s="136"/>
      <c r="I32" s="136"/>
      <c r="J32" s="138"/>
      <c r="K32" s="75" t="str">
        <f t="shared" si="4"/>
        <v/>
      </c>
      <c r="M32" s="17">
        <f t="shared" si="1"/>
        <v>0</v>
      </c>
    </row>
    <row r="33" spans="1:13" ht="32" x14ac:dyDescent="0.2">
      <c r="A33" s="79" t="s">
        <v>105</v>
      </c>
      <c r="B33" s="84" t="s">
        <v>211</v>
      </c>
      <c r="C33" s="200" t="s">
        <v>269</v>
      </c>
      <c r="D33" s="202" t="s">
        <v>320</v>
      </c>
      <c r="E33" s="136"/>
      <c r="F33" s="136"/>
      <c r="G33" s="136"/>
      <c r="H33" s="136"/>
      <c r="I33" s="136"/>
      <c r="J33" s="138"/>
      <c r="K33" s="75" t="str">
        <f t="shared" si="4"/>
        <v/>
      </c>
      <c r="M33" s="17">
        <f t="shared" si="1"/>
        <v>0</v>
      </c>
    </row>
    <row r="34" spans="1:13" ht="16" x14ac:dyDescent="0.2">
      <c r="A34" s="79" t="s">
        <v>106</v>
      </c>
      <c r="B34" s="84" t="s">
        <v>212</v>
      </c>
      <c r="C34" s="200"/>
      <c r="D34" s="204"/>
      <c r="E34" s="136"/>
      <c r="F34" s="136"/>
      <c r="G34" s="136"/>
      <c r="H34" s="136"/>
      <c r="I34" s="136"/>
      <c r="J34" s="138"/>
      <c r="K34" s="75" t="str">
        <f t="shared" si="4"/>
        <v/>
      </c>
      <c r="M34" s="17">
        <f t="shared" si="1"/>
        <v>0</v>
      </c>
    </row>
    <row r="35" spans="1:13" ht="143.25" customHeight="1" x14ac:dyDescent="0.2">
      <c r="A35" s="79" t="s">
        <v>107</v>
      </c>
      <c r="B35" s="84" t="s">
        <v>213</v>
      </c>
      <c r="C35" s="200"/>
      <c r="D35" s="109"/>
      <c r="E35" s="136"/>
      <c r="F35" s="136"/>
      <c r="G35" s="136"/>
      <c r="H35" s="136"/>
      <c r="I35" s="136"/>
      <c r="J35" s="138"/>
      <c r="K35" s="75" t="str">
        <f t="shared" si="4"/>
        <v/>
      </c>
      <c r="M35" s="17">
        <f t="shared" si="1"/>
        <v>0</v>
      </c>
    </row>
    <row r="36" spans="1:13" ht="55.5" customHeight="1" x14ac:dyDescent="0.2">
      <c r="A36" s="79" t="s">
        <v>108</v>
      </c>
      <c r="B36" s="80" t="s">
        <v>235</v>
      </c>
      <c r="C36" s="84" t="s">
        <v>322</v>
      </c>
      <c r="D36" s="109"/>
      <c r="E36" s="136"/>
      <c r="F36" s="136"/>
      <c r="G36" s="136"/>
      <c r="H36" s="136"/>
      <c r="I36" s="136"/>
      <c r="J36" s="138"/>
      <c r="K36" s="75" t="str">
        <f t="shared" si="4"/>
        <v/>
      </c>
      <c r="M36" s="17">
        <f t="shared" si="1"/>
        <v>0</v>
      </c>
    </row>
    <row r="37" spans="1:13" x14ac:dyDescent="0.2">
      <c r="A37" s="17"/>
      <c r="J37" s="19" t="s">
        <v>308</v>
      </c>
      <c r="K37" s="118" t="e">
        <f>AVERAGE(K6,K9,K19,K29)</f>
        <v>#DIV/0!</v>
      </c>
    </row>
    <row r="38" spans="1:13" x14ac:dyDescent="0.2">
      <c r="B38" s="3" t="s">
        <v>310</v>
      </c>
      <c r="E38" s="11"/>
      <c r="K38" s="17"/>
    </row>
    <row r="39" spans="1:13" x14ac:dyDescent="0.2">
      <c r="B39" s="3" t="s">
        <v>33</v>
      </c>
    </row>
    <row r="40" spans="1:13" x14ac:dyDescent="0.2">
      <c r="B40" s="3"/>
    </row>
  </sheetData>
  <mergeCells count="8">
    <mergeCell ref="D33:D34"/>
    <mergeCell ref="C33:C35"/>
    <mergeCell ref="C6:C8"/>
    <mergeCell ref="C9:C18"/>
    <mergeCell ref="C19:C24"/>
    <mergeCell ref="C27:C31"/>
    <mergeCell ref="D9:D18"/>
    <mergeCell ref="D29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F13"/>
  <sheetViews>
    <sheetView showGridLines="0" workbookViewId="0">
      <selection activeCell="C8" sqref="C8"/>
    </sheetView>
  </sheetViews>
  <sheetFormatPr baseColWidth="10" defaultColWidth="9.1640625" defaultRowHeight="15" x14ac:dyDescent="0.2"/>
  <cols>
    <col min="1" max="1" width="67.33203125" customWidth="1"/>
    <col min="2" max="2" width="9.1640625" style="13"/>
    <col min="3" max="3" width="10.83203125" style="13" customWidth="1"/>
    <col min="4" max="5" width="9.1640625" style="13"/>
    <col min="6" max="6" width="11.5" bestFit="1" customWidth="1"/>
  </cols>
  <sheetData>
    <row r="1" spans="1:6" x14ac:dyDescent="0.2">
      <c r="A1" s="144" t="s">
        <v>312</v>
      </c>
    </row>
    <row r="2" spans="1:6" ht="16" thickBot="1" x14ac:dyDescent="0.25"/>
    <row r="3" spans="1:6" s="49" customFormat="1" ht="56" x14ac:dyDescent="0.2">
      <c r="A3" s="44" t="s">
        <v>239</v>
      </c>
      <c r="B3" s="45" t="s">
        <v>251</v>
      </c>
      <c r="C3" s="46" t="s">
        <v>238</v>
      </c>
      <c r="D3" s="47" t="s">
        <v>252</v>
      </c>
      <c r="E3" s="48" t="s">
        <v>253</v>
      </c>
    </row>
    <row r="4" spans="1:6" ht="16" x14ac:dyDescent="0.2">
      <c r="A4" s="89" t="str">
        <f>'Audit score'!F4</f>
        <v>A. REGULATORY COMPLIANCE</v>
      </c>
      <c r="B4" s="50" t="e">
        <f>'A. Regulatory compliance'!K34</f>
        <v>#DIV/0!</v>
      </c>
      <c r="C4" s="51">
        <f>'Audit score'!E4</f>
        <v>10</v>
      </c>
      <c r="D4" s="50" t="e">
        <f>B4*C4/4</f>
        <v>#DIV/0!</v>
      </c>
      <c r="E4" s="52" t="e">
        <f>D4/C4</f>
        <v>#DIV/0!</v>
      </c>
    </row>
    <row r="5" spans="1:6" ht="32.25" customHeight="1" x14ac:dyDescent="0.2">
      <c r="A5" s="53" t="str">
        <f>'Audit score'!F5</f>
        <v>B. PRACTICES &amp; SYSTEMS - 1. ENVIRONMENT SUSTAINABILITY</v>
      </c>
      <c r="B5" s="50" t="e">
        <f>'B. P&amp;S-1.Sustainability'!K17</f>
        <v>#DIV/0!</v>
      </c>
      <c r="C5" s="51">
        <f>'Audit score'!E5</f>
        <v>6</v>
      </c>
      <c r="D5" s="50" t="e">
        <f t="shared" ref="D5:D12" si="0">B5*C5/4</f>
        <v>#DIV/0!</v>
      </c>
      <c r="E5" s="52" t="e">
        <f t="shared" ref="E5:E13" si="1">D5/C5</f>
        <v>#DIV/0!</v>
      </c>
    </row>
    <row r="6" spans="1:6" ht="18.75" customHeight="1" x14ac:dyDescent="0.2">
      <c r="A6" s="53" t="str">
        <f>'Audit score'!F6</f>
        <v>B. PRACTICES &amp; SYSTEMS - 2. HR PRACTICES</v>
      </c>
      <c r="B6" s="50" t="e">
        <f>'B. P&amp;S-2.HR Practices'!K38</f>
        <v>#DIV/0!</v>
      </c>
      <c r="C6" s="51">
        <f>'Audit score'!E6</f>
        <v>6</v>
      </c>
      <c r="D6" s="50" t="e">
        <f t="shared" si="0"/>
        <v>#DIV/0!</v>
      </c>
      <c r="E6" s="52" t="e">
        <f t="shared" si="1"/>
        <v>#DIV/0!</v>
      </c>
    </row>
    <row r="7" spans="1:6" ht="16" x14ac:dyDescent="0.2">
      <c r="A7" s="53" t="str">
        <f>'Audit score'!F7</f>
        <v>B. PRACTICES &amp; SYSTEMS - 3. COMMUNICATION</v>
      </c>
      <c r="B7" s="50" t="e">
        <f>'B. P&amp;S-3.Communication'!K33</f>
        <v>#DIV/0!</v>
      </c>
      <c r="C7" s="51">
        <f>'Audit score'!E7</f>
        <v>8</v>
      </c>
      <c r="D7" s="50" t="e">
        <f t="shared" si="0"/>
        <v>#DIV/0!</v>
      </c>
      <c r="E7" s="52" t="e">
        <f t="shared" si="1"/>
        <v>#DIV/0!</v>
      </c>
    </row>
    <row r="8" spans="1:6" ht="16" x14ac:dyDescent="0.2">
      <c r="A8" s="53" t="str">
        <f>'Audit score'!F8</f>
        <v>B. PRACTICES &amp; SYSTEMS - 4. GOODS &amp; SERVICES</v>
      </c>
      <c r="B8" s="50" t="e">
        <f>'B. P&amp;S-4. GOODS &amp; SERVICES'!K29</f>
        <v>#DIV/0!</v>
      </c>
      <c r="C8" s="51">
        <f>'Audit score'!E8</f>
        <v>6</v>
      </c>
      <c r="D8" s="50" t="e">
        <f t="shared" si="0"/>
        <v>#DIV/0!</v>
      </c>
      <c r="E8" s="52" t="e">
        <f t="shared" si="1"/>
        <v>#DIV/0!</v>
      </c>
    </row>
    <row r="9" spans="1:6" ht="16" x14ac:dyDescent="0.2">
      <c r="A9" s="53" t="str">
        <f>'Audit score'!F9</f>
        <v>B. PRACTICES &amp; SYSTEMS - 5. TERMS &amp; CONDITIONS OF HOSTING</v>
      </c>
      <c r="B9" s="50" t="e">
        <f>'P&amp;S-5. T&amp;C OF HOSTING'!K18</f>
        <v>#DIV/0!</v>
      </c>
      <c r="C9" s="51">
        <f>'Audit score'!E9</f>
        <v>8</v>
      </c>
      <c r="D9" s="50" t="e">
        <f t="shared" si="0"/>
        <v>#DIV/0!</v>
      </c>
      <c r="E9" s="52" t="e">
        <f t="shared" si="1"/>
        <v>#DIV/0!</v>
      </c>
    </row>
    <row r="10" spans="1:6" ht="16" x14ac:dyDescent="0.2">
      <c r="A10" s="53" t="str">
        <f>'Audit score'!F10</f>
        <v>B. PRACTICES &amp; SYSTEMS - 6. IT &amp; DIGITAL INFORMATION</v>
      </c>
      <c r="B10" s="50" t="e">
        <f>'P&amp;S-6. IT &amp; DIGITAL INFORMATION'!K33</f>
        <v>#DIV/0!</v>
      </c>
      <c r="C10" s="51">
        <f>'Audit score'!E10</f>
        <v>6</v>
      </c>
      <c r="D10" s="50" t="e">
        <f t="shared" si="0"/>
        <v>#DIV/0!</v>
      </c>
      <c r="E10" s="52" t="e">
        <f t="shared" si="1"/>
        <v>#DIV/0!</v>
      </c>
    </row>
    <row r="11" spans="1:6" ht="16" x14ac:dyDescent="0.2">
      <c r="A11" s="54" t="str">
        <f>'Audit score'!F11</f>
        <v>C. PRACTICES &amp; SYSTEMS - 7. CENTRE SERVICES, FEEDBACK, DISPUTE RESOLUTION</v>
      </c>
      <c r="B11" s="50" t="e">
        <f>'P&amp;S-7. CENTRE SERVICES, FEEDBAK'!K33</f>
        <v>#DIV/0!</v>
      </c>
      <c r="C11" s="51">
        <f>'Audit score'!E11</f>
        <v>25</v>
      </c>
      <c r="D11" s="50" t="e">
        <f t="shared" si="0"/>
        <v>#DIV/0!</v>
      </c>
      <c r="E11" s="52" t="e">
        <f t="shared" si="1"/>
        <v>#DIV/0!</v>
      </c>
    </row>
    <row r="12" spans="1:6" ht="17" thickBot="1" x14ac:dyDescent="0.25">
      <c r="A12" s="54" t="str">
        <f>'Audit score'!F12</f>
        <v>C. PRACTICES &amp; SYSTEMS - 8.CENTRE SAFETY, SECURITY &amp; HYGIENE</v>
      </c>
      <c r="B12" s="50" t="e">
        <f>'P&amp;S-8. CENTRE SAFETY, SECURITY'!K37</f>
        <v>#DIV/0!</v>
      </c>
      <c r="C12" s="51">
        <f>'Audit score'!E12</f>
        <v>25</v>
      </c>
      <c r="D12" s="50" t="e">
        <f t="shared" si="0"/>
        <v>#DIV/0!</v>
      </c>
      <c r="E12" s="52" t="e">
        <f t="shared" si="1"/>
        <v>#DIV/0!</v>
      </c>
    </row>
    <row r="13" spans="1:6" ht="30" thickBot="1" x14ac:dyDescent="0.25">
      <c r="A13" s="55" t="s">
        <v>249</v>
      </c>
      <c r="B13" s="56" t="e">
        <f>SUM(B4:B12)</f>
        <v>#DIV/0!</v>
      </c>
      <c r="C13" s="57">
        <f>SUM(C4:C12)</f>
        <v>100</v>
      </c>
      <c r="D13" s="56" t="e">
        <f>SUM(D4:D12)</f>
        <v>#DIV/0!</v>
      </c>
      <c r="E13" s="52" t="e">
        <f t="shared" si="1"/>
        <v>#DIV/0!</v>
      </c>
      <c r="F13" s="58" t="s">
        <v>254</v>
      </c>
    </row>
  </sheetData>
  <conditionalFormatting sqref="E4:E13">
    <cfRule type="cellIs" dxfId="1" priority="1" operator="between">
      <formula>0.701</formula>
      <formula>1</formula>
    </cfRule>
    <cfRule type="cellIs" dxfId="0" priority="2" operator="lessThan">
      <formula>0.7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M39"/>
  <sheetViews>
    <sheetView showGridLines="0" tabSelected="1" zoomScale="80" zoomScaleNormal="80" workbookViewId="0">
      <selection activeCell="N5" sqref="N5"/>
    </sheetView>
  </sheetViews>
  <sheetFormatPr baseColWidth="10" defaultColWidth="8.83203125" defaultRowHeight="15" x14ac:dyDescent="0.2"/>
  <cols>
    <col min="1" max="1" width="9.1640625" style="13"/>
    <col min="2" max="2" width="75.6640625" customWidth="1"/>
    <col min="3" max="4" width="18.33203125" customWidth="1"/>
    <col min="5" max="5" width="12.6640625" customWidth="1"/>
    <col min="10" max="10" width="29.83203125" customWidth="1"/>
    <col min="11" max="11" width="12.5" bestFit="1" customWidth="1"/>
    <col min="12" max="12" width="3.5" customWidth="1"/>
    <col min="13" max="13" width="0" hidden="1" customWidth="1"/>
  </cols>
  <sheetData>
    <row r="1" spans="1:13" x14ac:dyDescent="0.2">
      <c r="B1" s="133" t="s">
        <v>312</v>
      </c>
    </row>
    <row r="3" spans="1:13" s="1" customFormat="1" x14ac:dyDescent="0.2">
      <c r="A3" s="14"/>
    </row>
    <row r="4" spans="1:13" s="11" customFormat="1" x14ac:dyDescent="0.2">
      <c r="E4" s="62" t="s">
        <v>292</v>
      </c>
      <c r="F4" s="62"/>
      <c r="G4" s="62"/>
      <c r="H4" s="62"/>
      <c r="I4" s="62"/>
      <c r="J4" s="73"/>
      <c r="K4" s="73"/>
    </row>
    <row r="5" spans="1:13" s="11" customFormat="1" ht="32" x14ac:dyDescent="0.2">
      <c r="A5" s="87"/>
      <c r="B5" s="88" t="s">
        <v>3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" customFormat="1" ht="35" customHeight="1" x14ac:dyDescent="0.2">
      <c r="A6" s="85">
        <v>1</v>
      </c>
      <c r="B6" s="86" t="s">
        <v>35</v>
      </c>
      <c r="C6" s="34" t="s">
        <v>322</v>
      </c>
      <c r="D6" s="99"/>
      <c r="E6" s="134"/>
      <c r="F6" s="134"/>
      <c r="G6" s="134"/>
      <c r="H6" s="134"/>
      <c r="I6" s="134"/>
      <c r="J6" s="135"/>
      <c r="K6" s="104" t="str">
        <f>IF(M6&gt;0,SUM(E6:I6),"")</f>
        <v/>
      </c>
      <c r="M6" s="1">
        <f>COUNT(E6:I6)</f>
        <v>0</v>
      </c>
    </row>
    <row r="7" spans="1:13" s="1" customFormat="1" ht="35" customHeight="1" x14ac:dyDescent="0.2">
      <c r="A7" s="85">
        <v>2</v>
      </c>
      <c r="B7" s="86" t="s">
        <v>36</v>
      </c>
      <c r="C7" s="34" t="s">
        <v>258</v>
      </c>
      <c r="D7" s="99"/>
      <c r="E7" s="134"/>
      <c r="F7" s="134"/>
      <c r="G7" s="134"/>
      <c r="H7" s="134"/>
      <c r="I7" s="134"/>
      <c r="J7" s="135"/>
      <c r="K7" s="104" t="str">
        <f>IF(M7&gt;0,SUM(E7:I7),"")</f>
        <v/>
      </c>
      <c r="M7" s="1">
        <f>COUNT(E7:I7)</f>
        <v>0</v>
      </c>
    </row>
    <row r="8" spans="1:13" s="1" customFormat="1" ht="20" customHeight="1" x14ac:dyDescent="0.2">
      <c r="A8" s="85">
        <v>3</v>
      </c>
      <c r="B8" s="86" t="s">
        <v>86</v>
      </c>
      <c r="C8" s="195" t="s">
        <v>259</v>
      </c>
      <c r="D8" s="109"/>
      <c r="E8" s="105"/>
      <c r="F8" s="105"/>
      <c r="G8" s="105"/>
      <c r="H8" s="105"/>
      <c r="I8" s="105"/>
      <c r="J8" s="109"/>
      <c r="K8" s="106" t="str">
        <f>IF(M8&gt;0,AVERAGE(K9:K24),"")</f>
        <v/>
      </c>
      <c r="M8" s="101">
        <f>SUM(M9:M24)</f>
        <v>0</v>
      </c>
    </row>
    <row r="9" spans="1:13" s="1" customFormat="1" ht="20" customHeight="1" x14ac:dyDescent="0.2">
      <c r="A9" s="75" t="s">
        <v>102</v>
      </c>
      <c r="B9" s="84" t="s">
        <v>0</v>
      </c>
      <c r="C9" s="196"/>
      <c r="D9" s="109"/>
      <c r="E9" s="134"/>
      <c r="F9" s="134"/>
      <c r="G9" s="134"/>
      <c r="H9" s="134"/>
      <c r="I9" s="134"/>
      <c r="J9" s="135"/>
      <c r="K9" s="75" t="str">
        <f>IF(M9&gt;0,SUM(E9:I9),"")</f>
        <v/>
      </c>
      <c r="M9" s="1">
        <f>COUNT(E9:I9)</f>
        <v>0</v>
      </c>
    </row>
    <row r="10" spans="1:13" s="1" customFormat="1" ht="45.75" customHeight="1" x14ac:dyDescent="0.2">
      <c r="A10" s="75" t="s">
        <v>103</v>
      </c>
      <c r="B10" s="84" t="s">
        <v>1</v>
      </c>
      <c r="C10" s="196"/>
      <c r="D10" s="109"/>
      <c r="E10" s="134"/>
      <c r="F10" s="134"/>
      <c r="G10" s="134"/>
      <c r="H10" s="134"/>
      <c r="I10" s="134"/>
      <c r="J10" s="135"/>
      <c r="K10" s="75" t="str">
        <f t="shared" ref="K10:K24" si="0">IF(M10&gt;0,SUM(E10:I10),"")</f>
        <v/>
      </c>
      <c r="M10" s="1">
        <f>COUNT(E10:I10)</f>
        <v>0</v>
      </c>
    </row>
    <row r="11" spans="1:13" s="1" customFormat="1" ht="45.75" customHeight="1" x14ac:dyDescent="0.2">
      <c r="A11" s="75" t="s">
        <v>104</v>
      </c>
      <c r="B11" s="84" t="s">
        <v>293</v>
      </c>
      <c r="C11" s="196"/>
      <c r="D11" s="109"/>
      <c r="E11" s="134"/>
      <c r="F11" s="134"/>
      <c r="G11" s="134"/>
      <c r="H11" s="134"/>
      <c r="I11" s="134"/>
      <c r="J11" s="135"/>
      <c r="K11" s="75" t="str">
        <f t="shared" si="0"/>
        <v/>
      </c>
      <c r="M11" s="1">
        <f>COUNT(E11:I11)</f>
        <v>0</v>
      </c>
    </row>
    <row r="12" spans="1:13" s="1" customFormat="1" ht="35" customHeight="1" x14ac:dyDescent="0.2">
      <c r="A12" s="75" t="s">
        <v>105</v>
      </c>
      <c r="B12" s="84" t="s">
        <v>2</v>
      </c>
      <c r="C12" s="196"/>
      <c r="D12" s="109"/>
      <c r="E12" s="134"/>
      <c r="F12" s="134"/>
      <c r="G12" s="134"/>
      <c r="H12" s="134"/>
      <c r="I12" s="134"/>
      <c r="J12" s="135"/>
      <c r="K12" s="75" t="str">
        <f t="shared" si="0"/>
        <v/>
      </c>
      <c r="M12" s="1">
        <f>COUNT(E12:I12)</f>
        <v>0</v>
      </c>
    </row>
    <row r="13" spans="1:13" s="1" customFormat="1" ht="46.5" customHeight="1" x14ac:dyDescent="0.2">
      <c r="A13" s="75" t="s">
        <v>106</v>
      </c>
      <c r="B13" s="84" t="s">
        <v>294</v>
      </c>
      <c r="C13" s="196"/>
      <c r="D13" s="109"/>
      <c r="E13" s="134"/>
      <c r="F13" s="134"/>
      <c r="G13" s="134"/>
      <c r="H13" s="134"/>
      <c r="I13" s="134"/>
      <c r="J13" s="135"/>
      <c r="K13" s="75" t="str">
        <f t="shared" si="0"/>
        <v/>
      </c>
      <c r="M13" s="1">
        <f>COUNT(E13:I13)</f>
        <v>0</v>
      </c>
    </row>
    <row r="14" spans="1:13" s="1" customFormat="1" ht="35" customHeight="1" x14ac:dyDescent="0.2">
      <c r="A14" s="75" t="s">
        <v>107</v>
      </c>
      <c r="B14" s="84" t="s">
        <v>214</v>
      </c>
      <c r="C14" s="196"/>
      <c r="D14" s="109"/>
      <c r="E14" s="105"/>
      <c r="F14" s="105"/>
      <c r="G14" s="105"/>
      <c r="H14" s="105"/>
      <c r="I14" s="105"/>
      <c r="J14" s="109"/>
      <c r="K14" s="106" t="e">
        <f>'Annexure A'!J13</f>
        <v>#DIV/0!</v>
      </c>
    </row>
    <row r="15" spans="1:13" ht="54.75" customHeight="1" x14ac:dyDescent="0.2">
      <c r="A15" s="75" t="s">
        <v>108</v>
      </c>
      <c r="B15" s="84" t="s">
        <v>97</v>
      </c>
      <c r="C15" s="196"/>
      <c r="D15" s="109"/>
      <c r="E15" s="136"/>
      <c r="F15" s="136"/>
      <c r="G15" s="136"/>
      <c r="H15" s="136"/>
      <c r="I15" s="136"/>
      <c r="J15" s="137"/>
      <c r="K15" s="75" t="str">
        <f t="shared" si="0"/>
        <v/>
      </c>
      <c r="M15" s="1">
        <f>COUNT(E15:I15)</f>
        <v>0</v>
      </c>
    </row>
    <row r="16" spans="1:13" ht="32" x14ac:dyDescent="0.2">
      <c r="A16" s="75" t="s">
        <v>109</v>
      </c>
      <c r="B16" s="84" t="s">
        <v>98</v>
      </c>
      <c r="C16" s="196"/>
      <c r="D16" s="109"/>
      <c r="E16" s="136"/>
      <c r="F16" s="136"/>
      <c r="G16" s="136"/>
      <c r="H16" s="136"/>
      <c r="I16" s="136"/>
      <c r="J16" s="137"/>
      <c r="K16" s="75" t="str">
        <f t="shared" si="0"/>
        <v/>
      </c>
      <c r="M16" s="1">
        <f>COUNT(E16:I16)</f>
        <v>0</v>
      </c>
    </row>
    <row r="17" spans="1:13" ht="16" x14ac:dyDescent="0.2">
      <c r="A17" s="77" t="s">
        <v>110</v>
      </c>
      <c r="B17" s="84" t="s">
        <v>321</v>
      </c>
      <c r="C17" s="196"/>
      <c r="D17" s="109"/>
      <c r="E17" s="102"/>
      <c r="F17" s="102"/>
      <c r="G17" s="102"/>
      <c r="H17" s="102"/>
      <c r="I17" s="102"/>
      <c r="J17" s="110"/>
      <c r="K17" s="107"/>
    </row>
    <row r="18" spans="1:13" ht="16" x14ac:dyDescent="0.2">
      <c r="A18" s="78" t="s">
        <v>110</v>
      </c>
      <c r="B18" s="190" t="s">
        <v>215</v>
      </c>
      <c r="C18" s="196"/>
      <c r="D18" s="109"/>
      <c r="E18" s="136"/>
      <c r="F18" s="136"/>
      <c r="G18" s="136"/>
      <c r="H18" s="136"/>
      <c r="I18" s="136"/>
      <c r="J18" s="137"/>
      <c r="K18" s="75" t="str">
        <f t="shared" si="0"/>
        <v/>
      </c>
      <c r="M18" s="1">
        <f t="shared" ref="M18:M33" si="1">COUNT(E18:I18)</f>
        <v>0</v>
      </c>
    </row>
    <row r="19" spans="1:13" ht="16" x14ac:dyDescent="0.2">
      <c r="A19" s="78" t="s">
        <v>111</v>
      </c>
      <c r="B19" s="190" t="s">
        <v>99</v>
      </c>
      <c r="C19" s="196"/>
      <c r="D19" s="109"/>
      <c r="E19" s="136"/>
      <c r="F19" s="136"/>
      <c r="G19" s="136"/>
      <c r="H19" s="136"/>
      <c r="I19" s="136"/>
      <c r="J19" s="137"/>
      <c r="K19" s="75" t="str">
        <f t="shared" si="0"/>
        <v/>
      </c>
      <c r="M19" s="1">
        <f t="shared" si="1"/>
        <v>0</v>
      </c>
    </row>
    <row r="20" spans="1:13" ht="16" x14ac:dyDescent="0.2">
      <c r="A20" s="78" t="s">
        <v>112</v>
      </c>
      <c r="B20" s="190" t="s">
        <v>100</v>
      </c>
      <c r="C20" s="196"/>
      <c r="D20" s="109"/>
      <c r="E20" s="136"/>
      <c r="F20" s="136"/>
      <c r="G20" s="136"/>
      <c r="H20" s="136"/>
      <c r="I20" s="136"/>
      <c r="J20" s="137"/>
      <c r="K20" s="75" t="str">
        <f t="shared" si="0"/>
        <v/>
      </c>
      <c r="M20" s="1">
        <f t="shared" si="1"/>
        <v>0</v>
      </c>
    </row>
    <row r="21" spans="1:13" ht="16" x14ac:dyDescent="0.2">
      <c r="A21" s="78" t="s">
        <v>113</v>
      </c>
      <c r="B21" s="190" t="s">
        <v>101</v>
      </c>
      <c r="C21" s="196"/>
      <c r="D21" s="109"/>
      <c r="E21" s="136"/>
      <c r="F21" s="136"/>
      <c r="G21" s="136"/>
      <c r="H21" s="136"/>
      <c r="I21" s="136"/>
      <c r="J21" s="137"/>
      <c r="K21" s="75" t="str">
        <f t="shared" si="0"/>
        <v/>
      </c>
      <c r="M21" s="1">
        <f t="shared" si="1"/>
        <v>0</v>
      </c>
    </row>
    <row r="22" spans="1:13" ht="32" x14ac:dyDescent="0.2">
      <c r="A22" s="79" t="s">
        <v>114</v>
      </c>
      <c r="B22" s="84" t="s">
        <v>117</v>
      </c>
      <c r="C22" s="196"/>
      <c r="D22" s="109"/>
      <c r="E22" s="136"/>
      <c r="F22" s="136"/>
      <c r="G22" s="136"/>
      <c r="H22" s="136"/>
      <c r="I22" s="136"/>
      <c r="J22" s="137"/>
      <c r="K22" s="75" t="str">
        <f t="shared" si="0"/>
        <v/>
      </c>
      <c r="M22" s="1">
        <f t="shared" si="1"/>
        <v>0</v>
      </c>
    </row>
    <row r="23" spans="1:13" ht="32" x14ac:dyDescent="0.2">
      <c r="A23" s="79" t="s">
        <v>115</v>
      </c>
      <c r="B23" s="84" t="s">
        <v>295</v>
      </c>
      <c r="C23" s="196"/>
      <c r="D23" s="109"/>
      <c r="E23" s="136"/>
      <c r="F23" s="136"/>
      <c r="G23" s="136"/>
      <c r="H23" s="136"/>
      <c r="I23" s="136"/>
      <c r="J23" s="137"/>
      <c r="K23" s="75" t="str">
        <f t="shared" si="0"/>
        <v/>
      </c>
      <c r="M23" s="1">
        <f t="shared" si="1"/>
        <v>0</v>
      </c>
    </row>
    <row r="24" spans="1:13" ht="51" customHeight="1" x14ac:dyDescent="0.2">
      <c r="A24" s="79" t="s">
        <v>116</v>
      </c>
      <c r="B24" s="148" t="s">
        <v>219</v>
      </c>
      <c r="C24" s="196"/>
      <c r="D24" s="109"/>
      <c r="E24" s="134"/>
      <c r="F24" s="136"/>
      <c r="G24" s="136"/>
      <c r="H24" s="136"/>
      <c r="I24" s="136"/>
      <c r="J24" s="137"/>
      <c r="K24" s="75" t="str">
        <f t="shared" si="0"/>
        <v/>
      </c>
      <c r="M24" s="1">
        <f t="shared" si="1"/>
        <v>0</v>
      </c>
    </row>
    <row r="25" spans="1:13" ht="16" x14ac:dyDescent="0.2">
      <c r="A25" s="97">
        <v>4</v>
      </c>
      <c r="B25" s="85" t="s">
        <v>179</v>
      </c>
      <c r="C25" s="197" t="s">
        <v>269</v>
      </c>
      <c r="D25" s="127"/>
      <c r="E25" s="102"/>
      <c r="F25" s="102"/>
      <c r="G25" s="102"/>
      <c r="H25" s="102"/>
      <c r="I25" s="102"/>
      <c r="J25" s="110"/>
      <c r="K25" s="108" t="str">
        <f>IF(M25&gt;0,AVERAGE(K26:K33),"")</f>
        <v/>
      </c>
      <c r="M25" s="101">
        <f>SUM(M26:M33)</f>
        <v>0</v>
      </c>
    </row>
    <row r="26" spans="1:13" ht="32" x14ac:dyDescent="0.2">
      <c r="A26" s="79" t="s">
        <v>102</v>
      </c>
      <c r="B26" s="84" t="s">
        <v>172</v>
      </c>
      <c r="C26" s="198"/>
      <c r="D26" s="128"/>
      <c r="E26" s="136"/>
      <c r="F26" s="136"/>
      <c r="G26" s="136"/>
      <c r="H26" s="136"/>
      <c r="I26" s="136"/>
      <c r="J26" s="137"/>
      <c r="K26" s="75" t="str">
        <f t="shared" ref="K26:K33" si="2">IF(M26&gt;0,SUM(E26:I26),"")</f>
        <v/>
      </c>
      <c r="M26" s="1">
        <f t="shared" si="1"/>
        <v>0</v>
      </c>
    </row>
    <row r="27" spans="1:13" ht="48" x14ac:dyDescent="0.2">
      <c r="A27" s="79" t="s">
        <v>103</v>
      </c>
      <c r="B27" s="84" t="s">
        <v>173</v>
      </c>
      <c r="C27" s="198"/>
      <c r="D27" s="128"/>
      <c r="E27" s="136"/>
      <c r="F27" s="136"/>
      <c r="G27" s="136"/>
      <c r="H27" s="136"/>
      <c r="I27" s="136"/>
      <c r="J27" s="137"/>
      <c r="K27" s="75" t="str">
        <f t="shared" si="2"/>
        <v/>
      </c>
      <c r="M27" s="1">
        <f t="shared" si="1"/>
        <v>0</v>
      </c>
    </row>
    <row r="28" spans="1:13" ht="48" x14ac:dyDescent="0.2">
      <c r="A28" s="79" t="s">
        <v>104</v>
      </c>
      <c r="B28" s="84" t="s">
        <v>296</v>
      </c>
      <c r="C28" s="198"/>
      <c r="D28" s="128"/>
      <c r="E28" s="136"/>
      <c r="F28" s="136"/>
      <c r="G28" s="136"/>
      <c r="H28" s="136"/>
      <c r="I28" s="136"/>
      <c r="J28" s="137"/>
      <c r="K28" s="75" t="str">
        <f t="shared" si="2"/>
        <v/>
      </c>
      <c r="M28" s="1">
        <f t="shared" si="1"/>
        <v>0</v>
      </c>
    </row>
    <row r="29" spans="1:13" ht="48" x14ac:dyDescent="0.2">
      <c r="A29" s="79" t="s">
        <v>105</v>
      </c>
      <c r="B29" s="84" t="s">
        <v>174</v>
      </c>
      <c r="C29" s="198"/>
      <c r="D29" s="128"/>
      <c r="E29" s="136"/>
      <c r="F29" s="136"/>
      <c r="G29" s="136"/>
      <c r="H29" s="136"/>
      <c r="I29" s="136"/>
      <c r="J29" s="137"/>
      <c r="K29" s="75" t="str">
        <f t="shared" si="2"/>
        <v/>
      </c>
      <c r="M29" s="1">
        <f t="shared" si="1"/>
        <v>0</v>
      </c>
    </row>
    <row r="30" spans="1:13" ht="96" x14ac:dyDescent="0.2">
      <c r="A30" s="79" t="s">
        <v>106</v>
      </c>
      <c r="B30" s="84" t="s">
        <v>175</v>
      </c>
      <c r="C30" s="198"/>
      <c r="D30" s="128"/>
      <c r="E30" s="136"/>
      <c r="F30" s="136"/>
      <c r="G30" s="136"/>
      <c r="H30" s="136"/>
      <c r="I30" s="136"/>
      <c r="J30" s="137"/>
      <c r="K30" s="75" t="str">
        <f t="shared" si="2"/>
        <v/>
      </c>
      <c r="M30" s="1">
        <f t="shared" si="1"/>
        <v>0</v>
      </c>
    </row>
    <row r="31" spans="1:13" ht="16" x14ac:dyDescent="0.2">
      <c r="A31" s="79" t="s">
        <v>107</v>
      </c>
      <c r="B31" s="84" t="s">
        <v>176</v>
      </c>
      <c r="C31" s="198"/>
      <c r="D31" s="128"/>
      <c r="E31" s="136"/>
      <c r="F31" s="136"/>
      <c r="G31" s="136"/>
      <c r="H31" s="136"/>
      <c r="I31" s="136"/>
      <c r="J31" s="137"/>
      <c r="K31" s="75" t="str">
        <f t="shared" si="2"/>
        <v/>
      </c>
      <c r="M31" s="1">
        <f t="shared" si="1"/>
        <v>0</v>
      </c>
    </row>
    <row r="32" spans="1:13" ht="32" x14ac:dyDescent="0.2">
      <c r="A32" s="79" t="s">
        <v>108</v>
      </c>
      <c r="B32" s="84" t="s">
        <v>178</v>
      </c>
      <c r="C32" s="198"/>
      <c r="D32" s="128"/>
      <c r="E32" s="136"/>
      <c r="F32" s="136"/>
      <c r="G32" s="136"/>
      <c r="H32" s="136"/>
      <c r="I32" s="136"/>
      <c r="J32" s="137"/>
      <c r="K32" s="75" t="str">
        <f t="shared" si="2"/>
        <v/>
      </c>
      <c r="M32" s="1">
        <f t="shared" si="1"/>
        <v>0</v>
      </c>
    </row>
    <row r="33" spans="1:13" ht="32" x14ac:dyDescent="0.2">
      <c r="A33" s="79" t="s">
        <v>109</v>
      </c>
      <c r="B33" s="84" t="s">
        <v>177</v>
      </c>
      <c r="C33" s="199"/>
      <c r="D33" s="129"/>
      <c r="E33" s="136"/>
      <c r="F33" s="136"/>
      <c r="G33" s="136"/>
      <c r="H33" s="136"/>
      <c r="I33" s="136"/>
      <c r="J33" s="137"/>
      <c r="K33" s="75" t="str">
        <f t="shared" si="2"/>
        <v/>
      </c>
      <c r="M33" s="1">
        <f t="shared" si="1"/>
        <v>0</v>
      </c>
    </row>
    <row r="34" spans="1:13" x14ac:dyDescent="0.2">
      <c r="A34" s="17"/>
      <c r="B34" s="12"/>
      <c r="J34" s="19" t="s">
        <v>308</v>
      </c>
      <c r="K34" s="118" t="e">
        <f>AVERAGE(K6,K14,K25)</f>
        <v>#DIV/0!</v>
      </c>
    </row>
    <row r="35" spans="1:13" x14ac:dyDescent="0.2">
      <c r="A35" s="17"/>
      <c r="B35" s="3"/>
    </row>
    <row r="36" spans="1:13" x14ac:dyDescent="0.2">
      <c r="A36" s="17"/>
      <c r="B36" s="3" t="s">
        <v>33</v>
      </c>
    </row>
    <row r="37" spans="1:13" x14ac:dyDescent="0.2">
      <c r="B37" s="3" t="s">
        <v>34</v>
      </c>
    </row>
    <row r="38" spans="1:13" x14ac:dyDescent="0.2">
      <c r="B38" s="3"/>
    </row>
    <row r="39" spans="1:13" x14ac:dyDescent="0.2">
      <c r="B39" s="3"/>
    </row>
  </sheetData>
  <mergeCells count="2">
    <mergeCell ref="C8:C24"/>
    <mergeCell ref="C25:C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L34"/>
  <sheetViews>
    <sheetView showGridLines="0" zoomScale="80" zoomScaleNormal="80" workbookViewId="0">
      <selection activeCell="I11" sqref="I11"/>
    </sheetView>
  </sheetViews>
  <sheetFormatPr baseColWidth="10" defaultColWidth="8.83203125" defaultRowHeight="15" x14ac:dyDescent="0.2"/>
  <cols>
    <col min="1" max="1" width="9" customWidth="1"/>
    <col min="2" max="2" width="89" bestFit="1" customWidth="1"/>
    <col min="3" max="3" width="13.1640625" customWidth="1"/>
    <col min="4" max="4" width="10.6640625" customWidth="1"/>
    <col min="8" max="8" width="10.1640625" customWidth="1"/>
    <col min="9" max="9" width="29.83203125" customWidth="1"/>
    <col min="11" max="11" width="5" customWidth="1"/>
    <col min="12" max="12" width="0" hidden="1" customWidth="1"/>
  </cols>
  <sheetData>
    <row r="1" spans="1:12" x14ac:dyDescent="0.2">
      <c r="A1" s="133" t="s">
        <v>312</v>
      </c>
    </row>
    <row r="3" spans="1:12" s="1" customFormat="1" x14ac:dyDescent="0.2">
      <c r="A3" s="14"/>
    </row>
    <row r="4" spans="1:12" s="11" customFormat="1" x14ac:dyDescent="0.2">
      <c r="C4" s="2"/>
      <c r="D4" s="62" t="s">
        <v>292</v>
      </c>
      <c r="E4" s="62"/>
      <c r="F4" s="62"/>
      <c r="G4" s="62"/>
      <c r="H4" s="62"/>
      <c r="I4" s="73"/>
      <c r="J4" s="73"/>
    </row>
    <row r="5" spans="1:12" s="11" customFormat="1" ht="48" x14ac:dyDescent="0.2">
      <c r="A5" s="94"/>
      <c r="B5" s="95" t="s">
        <v>257</v>
      </c>
      <c r="C5" s="66" t="s">
        <v>311</v>
      </c>
      <c r="D5" s="68" t="s">
        <v>262</v>
      </c>
      <c r="E5" s="63">
        <v>1</v>
      </c>
      <c r="F5" s="63">
        <v>2</v>
      </c>
      <c r="G5" s="63">
        <v>3</v>
      </c>
      <c r="H5" s="68" t="s">
        <v>263</v>
      </c>
      <c r="I5" s="67" t="s">
        <v>260</v>
      </c>
      <c r="J5" s="68" t="s">
        <v>261</v>
      </c>
    </row>
    <row r="6" spans="1:12" ht="34.5" customHeight="1" x14ac:dyDescent="0.2">
      <c r="A6" s="74">
        <v>1</v>
      </c>
      <c r="B6" s="34" t="s">
        <v>298</v>
      </c>
      <c r="C6" s="200" t="s">
        <v>297</v>
      </c>
      <c r="D6" s="136"/>
      <c r="E6" s="102"/>
      <c r="F6" s="102"/>
      <c r="G6" s="102"/>
      <c r="H6" s="136"/>
      <c r="I6" s="135"/>
      <c r="J6" s="103" t="str">
        <f>IF(L6&gt;0,SUM(D6:H6),"")</f>
        <v/>
      </c>
      <c r="L6" s="1">
        <f>COUNT(D6:H6)</f>
        <v>0</v>
      </c>
    </row>
    <row r="7" spans="1:12" ht="36" customHeight="1" x14ac:dyDescent="0.2">
      <c r="A7" s="74">
        <v>2</v>
      </c>
      <c r="B7" s="34" t="s">
        <v>299</v>
      </c>
      <c r="C7" s="200"/>
      <c r="D7" s="136"/>
      <c r="E7" s="102"/>
      <c r="F7" s="102"/>
      <c r="G7" s="102"/>
      <c r="H7" s="136"/>
      <c r="I7" s="135"/>
      <c r="J7" s="103" t="str">
        <f t="shared" ref="J7:J12" si="0">IF(L7&gt;0,SUM(D7:H7),"")</f>
        <v/>
      </c>
      <c r="L7" s="1">
        <f t="shared" ref="L7:L12" si="1">COUNT(D7:H7)</f>
        <v>0</v>
      </c>
    </row>
    <row r="8" spans="1:12" ht="32" x14ac:dyDescent="0.2">
      <c r="A8" s="74">
        <v>3</v>
      </c>
      <c r="B8" s="34" t="s">
        <v>300</v>
      </c>
      <c r="C8" s="200"/>
      <c r="D8" s="136"/>
      <c r="E8" s="102"/>
      <c r="F8" s="102"/>
      <c r="G8" s="102"/>
      <c r="H8" s="136"/>
      <c r="I8" s="135"/>
      <c r="J8" s="103" t="str">
        <f t="shared" si="0"/>
        <v/>
      </c>
      <c r="L8" s="1">
        <f t="shared" si="1"/>
        <v>0</v>
      </c>
    </row>
    <row r="9" spans="1:12" ht="16" x14ac:dyDescent="0.2">
      <c r="A9" s="74">
        <v>4</v>
      </c>
      <c r="B9" s="34" t="s">
        <v>301</v>
      </c>
      <c r="C9" s="200"/>
      <c r="D9" s="136"/>
      <c r="E9" s="102"/>
      <c r="F9" s="102"/>
      <c r="G9" s="102"/>
      <c r="H9" s="136"/>
      <c r="I9" s="135"/>
      <c r="J9" s="103" t="str">
        <f t="shared" si="0"/>
        <v/>
      </c>
      <c r="L9" s="1">
        <f t="shared" si="1"/>
        <v>0</v>
      </c>
    </row>
    <row r="10" spans="1:12" ht="48.75" customHeight="1" x14ac:dyDescent="0.2">
      <c r="A10" s="74">
        <v>5</v>
      </c>
      <c r="B10" s="34" t="s">
        <v>302</v>
      </c>
      <c r="C10" s="200"/>
      <c r="D10" s="136"/>
      <c r="E10" s="102"/>
      <c r="F10" s="102"/>
      <c r="G10" s="102"/>
      <c r="H10" s="136"/>
      <c r="I10" s="135"/>
      <c r="J10" s="103" t="str">
        <f t="shared" si="0"/>
        <v/>
      </c>
      <c r="L10" s="1">
        <f t="shared" si="1"/>
        <v>0</v>
      </c>
    </row>
    <row r="11" spans="1:12" ht="66.75" customHeight="1" x14ac:dyDescent="0.2">
      <c r="A11" s="74">
        <v>6</v>
      </c>
      <c r="B11" s="34" t="s">
        <v>303</v>
      </c>
      <c r="C11" s="200"/>
      <c r="D11" s="136"/>
      <c r="E11" s="102"/>
      <c r="F11" s="102"/>
      <c r="G11" s="102"/>
      <c r="H11" s="136"/>
      <c r="I11" s="135"/>
      <c r="J11" s="103" t="str">
        <f t="shared" si="0"/>
        <v/>
      </c>
      <c r="L11" s="1">
        <f t="shared" si="1"/>
        <v>0</v>
      </c>
    </row>
    <row r="12" spans="1:12" ht="32" x14ac:dyDescent="0.2">
      <c r="A12" s="74">
        <v>7</v>
      </c>
      <c r="B12" s="34" t="s">
        <v>304</v>
      </c>
      <c r="C12" s="200"/>
      <c r="D12" s="136"/>
      <c r="E12" s="102"/>
      <c r="F12" s="102"/>
      <c r="G12" s="102"/>
      <c r="H12" s="136"/>
      <c r="I12" s="135"/>
      <c r="J12" s="103" t="str">
        <f t="shared" si="0"/>
        <v/>
      </c>
      <c r="L12" s="1">
        <f t="shared" si="1"/>
        <v>0</v>
      </c>
    </row>
    <row r="13" spans="1:12" x14ac:dyDescent="0.2">
      <c r="C13" s="1"/>
      <c r="I13" s="19" t="s">
        <v>308</v>
      </c>
      <c r="J13" s="119" t="e">
        <f>AVERAGE(J6:J12)</f>
        <v>#DIV/0!</v>
      </c>
    </row>
    <row r="14" spans="1:12" x14ac:dyDescent="0.2">
      <c r="A14" s="17"/>
      <c r="B14" s="3"/>
      <c r="C14" s="11"/>
    </row>
    <row r="15" spans="1:12" x14ac:dyDescent="0.2">
      <c r="B15" s="3"/>
      <c r="C15" s="11"/>
    </row>
    <row r="16" spans="1:12" x14ac:dyDescent="0.2">
      <c r="C16" s="11"/>
    </row>
    <row r="17" spans="2:3" x14ac:dyDescent="0.2">
      <c r="B17" s="20"/>
      <c r="C17" s="11"/>
    </row>
    <row r="18" spans="2:3" x14ac:dyDescent="0.2">
      <c r="C18" s="11"/>
    </row>
    <row r="19" spans="2:3" x14ac:dyDescent="0.2">
      <c r="C19" s="11"/>
    </row>
    <row r="20" spans="2:3" x14ac:dyDescent="0.2">
      <c r="C20" s="11"/>
    </row>
    <row r="21" spans="2:3" x14ac:dyDescent="0.2">
      <c r="C21" s="11"/>
    </row>
    <row r="22" spans="2:3" x14ac:dyDescent="0.2">
      <c r="C22" s="11"/>
    </row>
    <row r="23" spans="2:3" x14ac:dyDescent="0.2">
      <c r="C23" s="11"/>
    </row>
    <row r="24" spans="2:3" x14ac:dyDescent="0.2">
      <c r="C24" s="11"/>
    </row>
    <row r="25" spans="2:3" x14ac:dyDescent="0.2">
      <c r="C25" s="11"/>
    </row>
    <row r="26" spans="2:3" x14ac:dyDescent="0.2">
      <c r="C26" s="11"/>
    </row>
    <row r="27" spans="2:3" x14ac:dyDescent="0.2">
      <c r="C27" s="11"/>
    </row>
    <row r="28" spans="2:3" x14ac:dyDescent="0.2">
      <c r="C28" s="11"/>
    </row>
    <row r="29" spans="2:3" x14ac:dyDescent="0.2">
      <c r="C29" s="11"/>
    </row>
    <row r="30" spans="2:3" x14ac:dyDescent="0.2">
      <c r="C30" s="11"/>
    </row>
    <row r="31" spans="2:3" x14ac:dyDescent="0.2">
      <c r="C31" s="11"/>
    </row>
    <row r="32" spans="2:3" x14ac:dyDescent="0.2">
      <c r="C32" s="11"/>
    </row>
    <row r="33" spans="3:3" x14ac:dyDescent="0.2">
      <c r="C33" s="11"/>
    </row>
    <row r="34" spans="3:3" x14ac:dyDescent="0.2">
      <c r="C34" s="11"/>
    </row>
  </sheetData>
  <sheetProtection password="CF63" sheet="1" objects="1" scenarios="1"/>
  <mergeCells count="1">
    <mergeCell ref="C6:C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M34"/>
  <sheetViews>
    <sheetView showGridLines="0" zoomScale="80" zoomScaleNormal="80" workbookViewId="0">
      <selection activeCell="B11" sqref="B11:B16"/>
    </sheetView>
  </sheetViews>
  <sheetFormatPr baseColWidth="10" defaultColWidth="8.83203125" defaultRowHeight="15" x14ac:dyDescent="0.2"/>
  <cols>
    <col min="1" max="1" width="9.1640625" style="18"/>
    <col min="2" max="2" width="75.6640625" customWidth="1"/>
    <col min="3" max="3" width="11" customWidth="1"/>
    <col min="4" max="4" width="13.6640625" bestFit="1" customWidth="1"/>
    <col min="10" max="10" width="29.83203125" customWidth="1"/>
    <col min="13" max="13" width="0" style="13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s="1" customFormat="1" ht="35" customHeight="1" x14ac:dyDescent="0.2">
      <c r="A5" s="69"/>
      <c r="B5" s="64" t="s">
        <v>10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  <c r="M5" s="14"/>
    </row>
    <row r="6" spans="1:13" s="1" customFormat="1" ht="46.5" customHeight="1" x14ac:dyDescent="0.2">
      <c r="A6" s="85">
        <v>1</v>
      </c>
      <c r="B6" s="86" t="s">
        <v>255</v>
      </c>
      <c r="C6" s="195" t="s">
        <v>322</v>
      </c>
      <c r="D6" s="109"/>
      <c r="E6" s="105"/>
      <c r="F6" s="105"/>
      <c r="G6" s="105"/>
      <c r="H6" s="105"/>
      <c r="I6" s="105"/>
      <c r="J6" s="99"/>
      <c r="K6" s="121" t="str">
        <f>IF(M6&gt;0,AVERAGE(K7:K8),"")</f>
        <v/>
      </c>
      <c r="M6" s="120">
        <f>SUM(M7:M8)</f>
        <v>0</v>
      </c>
    </row>
    <row r="7" spans="1:13" s="1" customFormat="1" ht="20" customHeight="1" x14ac:dyDescent="0.2">
      <c r="A7" s="75" t="s">
        <v>102</v>
      </c>
      <c r="B7" s="84" t="s">
        <v>4</v>
      </c>
      <c r="C7" s="196"/>
      <c r="D7" s="109"/>
      <c r="E7" s="134"/>
      <c r="F7" s="134"/>
      <c r="G7" s="134"/>
      <c r="H7" s="134"/>
      <c r="I7" s="134"/>
      <c r="J7" s="82"/>
      <c r="K7" s="75" t="str">
        <f t="shared" ref="K7:K9" si="0">IF(M7&gt;0,SUM(E7:I7),"")</f>
        <v/>
      </c>
      <c r="M7" s="14">
        <f>COUNT(E7:I7)</f>
        <v>0</v>
      </c>
    </row>
    <row r="8" spans="1:13" s="1" customFormat="1" ht="20" customHeight="1" x14ac:dyDescent="0.2">
      <c r="A8" s="75" t="s">
        <v>103</v>
      </c>
      <c r="B8" s="84" t="s">
        <v>5</v>
      </c>
      <c r="C8" s="201"/>
      <c r="D8" s="109"/>
      <c r="E8" s="134"/>
      <c r="F8" s="134"/>
      <c r="G8" s="134"/>
      <c r="H8" s="134"/>
      <c r="I8" s="134"/>
      <c r="J8" s="82"/>
      <c r="K8" s="75" t="str">
        <f t="shared" si="0"/>
        <v/>
      </c>
      <c r="M8" s="14">
        <f>COUNT(E8:I8)</f>
        <v>0</v>
      </c>
    </row>
    <row r="9" spans="1:13" s="1" customFormat="1" ht="35" customHeight="1" x14ac:dyDescent="0.2">
      <c r="A9" s="85">
        <v>2</v>
      </c>
      <c r="B9" s="86" t="s">
        <v>37</v>
      </c>
      <c r="C9" s="34" t="s">
        <v>258</v>
      </c>
      <c r="D9" s="99"/>
      <c r="E9" s="134"/>
      <c r="F9" s="134"/>
      <c r="G9" s="134"/>
      <c r="H9" s="134"/>
      <c r="I9" s="134"/>
      <c r="J9" s="82"/>
      <c r="K9" s="117" t="str">
        <f t="shared" si="0"/>
        <v/>
      </c>
      <c r="M9" s="14">
        <f>COUNT(E9:I9)</f>
        <v>0</v>
      </c>
    </row>
    <row r="10" spans="1:13" s="1" customFormat="1" ht="20" customHeight="1" x14ac:dyDescent="0.2">
      <c r="A10" s="85">
        <v>3</v>
      </c>
      <c r="B10" s="86" t="s">
        <v>87</v>
      </c>
      <c r="C10" s="195" t="s">
        <v>305</v>
      </c>
      <c r="D10" s="109"/>
      <c r="E10" s="105"/>
      <c r="F10" s="105"/>
      <c r="G10" s="105"/>
      <c r="H10" s="105"/>
      <c r="I10" s="105"/>
      <c r="J10" s="99"/>
      <c r="K10" s="117" t="str">
        <f>IF(M10&gt;0,AVERAGE(K11:K16),"")</f>
        <v/>
      </c>
      <c r="M10" s="120">
        <f>SUM(M11:M16)</f>
        <v>0</v>
      </c>
    </row>
    <row r="11" spans="1:13" s="1" customFormat="1" ht="49.5" customHeight="1" x14ac:dyDescent="0.2">
      <c r="A11" s="75" t="s">
        <v>102</v>
      </c>
      <c r="B11" s="84" t="s">
        <v>8</v>
      </c>
      <c r="C11" s="196"/>
      <c r="D11" s="109"/>
      <c r="E11" s="134"/>
      <c r="F11" s="134"/>
      <c r="G11" s="134"/>
      <c r="H11" s="134"/>
      <c r="I11" s="134"/>
      <c r="J11" s="82"/>
      <c r="K11" s="75" t="str">
        <f t="shared" ref="K11:K16" si="1">IF(M11&gt;0,SUM(E11:I11),"")</f>
        <v/>
      </c>
      <c r="M11" s="14">
        <f t="shared" ref="M11:M16" si="2">COUNT(E11:I11)</f>
        <v>0</v>
      </c>
    </row>
    <row r="12" spans="1:13" s="1" customFormat="1" ht="20" customHeight="1" x14ac:dyDescent="0.2">
      <c r="A12" s="75" t="s">
        <v>103</v>
      </c>
      <c r="B12" s="84" t="s">
        <v>6</v>
      </c>
      <c r="C12" s="196"/>
      <c r="D12" s="109"/>
      <c r="E12" s="134"/>
      <c r="F12" s="134"/>
      <c r="G12" s="134"/>
      <c r="H12" s="134"/>
      <c r="I12" s="134"/>
      <c r="J12" s="82"/>
      <c r="K12" s="75" t="str">
        <f t="shared" si="1"/>
        <v/>
      </c>
      <c r="M12" s="14">
        <f t="shared" si="2"/>
        <v>0</v>
      </c>
    </row>
    <row r="13" spans="1:13" s="1" customFormat="1" ht="20" customHeight="1" x14ac:dyDescent="0.2">
      <c r="A13" s="75" t="s">
        <v>104</v>
      </c>
      <c r="B13" s="84" t="s">
        <v>83</v>
      </c>
      <c r="C13" s="196"/>
      <c r="D13" s="109"/>
      <c r="E13" s="134"/>
      <c r="F13" s="134"/>
      <c r="G13" s="134"/>
      <c r="H13" s="134"/>
      <c r="I13" s="134"/>
      <c r="J13" s="82"/>
      <c r="K13" s="75" t="str">
        <f t="shared" si="1"/>
        <v/>
      </c>
      <c r="M13" s="14">
        <f t="shared" si="2"/>
        <v>0</v>
      </c>
    </row>
    <row r="14" spans="1:13" s="1" customFormat="1" ht="20" customHeight="1" x14ac:dyDescent="0.2">
      <c r="A14" s="75" t="s">
        <v>105</v>
      </c>
      <c r="B14" s="84" t="s">
        <v>7</v>
      </c>
      <c r="C14" s="196"/>
      <c r="D14" s="109"/>
      <c r="E14" s="134"/>
      <c r="F14" s="134"/>
      <c r="G14" s="134"/>
      <c r="H14" s="134"/>
      <c r="I14" s="134"/>
      <c r="J14" s="82"/>
      <c r="K14" s="75" t="str">
        <f t="shared" si="1"/>
        <v/>
      </c>
      <c r="M14" s="14">
        <f t="shared" si="2"/>
        <v>0</v>
      </c>
    </row>
    <row r="15" spans="1:13" s="1" customFormat="1" ht="35" customHeight="1" x14ac:dyDescent="0.2">
      <c r="A15" s="75" t="s">
        <v>106</v>
      </c>
      <c r="B15" s="84" t="s">
        <v>9</v>
      </c>
      <c r="C15" s="196"/>
      <c r="D15" s="109"/>
      <c r="E15" s="134"/>
      <c r="F15" s="134"/>
      <c r="G15" s="134"/>
      <c r="H15" s="134"/>
      <c r="I15" s="134"/>
      <c r="J15" s="138"/>
      <c r="K15" s="75" t="str">
        <f t="shared" si="1"/>
        <v/>
      </c>
      <c r="M15" s="14">
        <f t="shared" si="2"/>
        <v>0</v>
      </c>
    </row>
    <row r="16" spans="1:13" s="59" customFormat="1" ht="51.75" customHeight="1" x14ac:dyDescent="0.2">
      <c r="A16" s="81" t="s">
        <v>318</v>
      </c>
      <c r="B16" s="148" t="s">
        <v>218</v>
      </c>
      <c r="C16" s="196"/>
      <c r="D16" s="109"/>
      <c r="E16" s="139"/>
      <c r="F16" s="140"/>
      <c r="G16" s="140"/>
      <c r="H16" s="140"/>
      <c r="I16" s="140"/>
      <c r="J16" s="138"/>
      <c r="K16" s="75" t="str">
        <f t="shared" si="1"/>
        <v/>
      </c>
      <c r="M16" s="14">
        <f t="shared" si="2"/>
        <v>0</v>
      </c>
    </row>
    <row r="17" spans="1:13" x14ac:dyDescent="0.2">
      <c r="A17" s="17"/>
      <c r="C17" s="11"/>
      <c r="D17" s="11"/>
      <c r="E17" s="1"/>
      <c r="J17" s="19" t="s">
        <v>308</v>
      </c>
      <c r="K17" s="118" t="e">
        <f>AVERAGE(K6,K9,K10)</f>
        <v>#DIV/0!</v>
      </c>
    </row>
    <row r="18" spans="1:13" x14ac:dyDescent="0.2">
      <c r="B18" s="4"/>
      <c r="C18" s="11"/>
      <c r="D18" s="11"/>
      <c r="E18" s="1"/>
    </row>
    <row r="19" spans="1:13" s="1" customFormat="1" ht="15" customHeight="1" x14ac:dyDescent="0.2">
      <c r="A19" s="15"/>
      <c r="B19" s="3" t="s">
        <v>33</v>
      </c>
      <c r="C19" s="11"/>
      <c r="D19" s="11"/>
      <c r="J19"/>
      <c r="K19"/>
      <c r="M19" s="14"/>
    </row>
    <row r="20" spans="1:13" s="1" customFormat="1" ht="16" customHeight="1" x14ac:dyDescent="0.2">
      <c r="A20" s="15"/>
      <c r="B20" s="3"/>
      <c r="C20" s="11"/>
      <c r="D20" s="11"/>
      <c r="J20"/>
      <c r="K20"/>
      <c r="M20" s="14"/>
    </row>
    <row r="21" spans="1:13" s="1" customFormat="1" ht="16" customHeight="1" x14ac:dyDescent="0.2">
      <c r="A21" s="15"/>
      <c r="C21" s="11"/>
      <c r="D21" s="11"/>
      <c r="J21"/>
      <c r="K21"/>
      <c r="M21" s="14"/>
    </row>
    <row r="22" spans="1:13" s="1" customFormat="1" ht="16" customHeight="1" x14ac:dyDescent="0.2">
      <c r="A22" s="15"/>
      <c r="C22" s="11"/>
      <c r="D22" s="11"/>
      <c r="J22"/>
      <c r="K22"/>
      <c r="M22" s="14"/>
    </row>
    <row r="23" spans="1:13" s="1" customFormat="1" ht="16" customHeight="1" x14ac:dyDescent="0.2">
      <c r="A23" s="15"/>
      <c r="C23" s="11"/>
      <c r="D23" s="11"/>
      <c r="J23"/>
      <c r="K23"/>
      <c r="M23" s="14"/>
    </row>
    <row r="24" spans="1:13" s="1" customFormat="1" ht="16" customHeight="1" x14ac:dyDescent="0.2">
      <c r="A24" s="15"/>
      <c r="C24" s="11"/>
      <c r="D24" s="11"/>
      <c r="J24"/>
      <c r="K24"/>
      <c r="M24" s="14"/>
    </row>
    <row r="25" spans="1:13" s="1" customFormat="1" ht="16" customHeight="1" x14ac:dyDescent="0.2">
      <c r="A25" s="15"/>
      <c r="C25" s="11"/>
      <c r="D25" s="11"/>
      <c r="J25"/>
      <c r="K25"/>
      <c r="M25" s="14"/>
    </row>
    <row r="26" spans="1:13" s="1" customFormat="1" ht="16" customHeight="1" x14ac:dyDescent="0.2">
      <c r="A26" s="15"/>
      <c r="C26" s="11"/>
      <c r="D26" s="11"/>
      <c r="J26"/>
      <c r="K26"/>
      <c r="M26" s="14"/>
    </row>
    <row r="27" spans="1:13" s="1" customFormat="1" ht="16" customHeight="1" x14ac:dyDescent="0.2">
      <c r="A27" s="15"/>
      <c r="C27" s="11"/>
      <c r="D27" s="11"/>
      <c r="J27"/>
      <c r="K27"/>
      <c r="M27" s="14"/>
    </row>
    <row r="28" spans="1:13" s="1" customFormat="1" ht="16" customHeight="1" x14ac:dyDescent="0.2">
      <c r="A28" s="15"/>
      <c r="C28" s="11"/>
      <c r="D28" s="11"/>
      <c r="J28"/>
      <c r="K28"/>
      <c r="M28" s="14"/>
    </row>
    <row r="29" spans="1:13" s="1" customFormat="1" ht="16" customHeight="1" x14ac:dyDescent="0.2">
      <c r="A29" s="15"/>
      <c r="C29" s="11"/>
      <c r="D29" s="11"/>
      <c r="J29"/>
      <c r="K29"/>
      <c r="M29" s="14"/>
    </row>
    <row r="30" spans="1:13" s="1" customFormat="1" ht="16" customHeight="1" x14ac:dyDescent="0.2">
      <c r="A30" s="15"/>
      <c r="C30" s="11"/>
      <c r="D30" s="11"/>
      <c r="J30"/>
      <c r="K30"/>
      <c r="M30" s="14"/>
    </row>
    <row r="31" spans="1:13" s="1" customFormat="1" ht="16" customHeight="1" x14ac:dyDescent="0.2">
      <c r="A31" s="15"/>
      <c r="C31"/>
      <c r="D31"/>
      <c r="J31"/>
      <c r="K31"/>
      <c r="M31" s="14"/>
    </row>
    <row r="32" spans="1:13" s="1" customFormat="1" ht="16" customHeight="1" x14ac:dyDescent="0.2">
      <c r="A32" s="15"/>
      <c r="C32"/>
      <c r="D32"/>
      <c r="J32"/>
      <c r="K32"/>
      <c r="M32" s="14"/>
    </row>
    <row r="33" ht="16" customHeight="1" x14ac:dyDescent="0.2"/>
    <row r="34" ht="16" customHeight="1" x14ac:dyDescent="0.2"/>
  </sheetData>
  <mergeCells count="2">
    <mergeCell ref="C10:C16"/>
    <mergeCell ref="C6:C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M47"/>
  <sheetViews>
    <sheetView showGridLines="0" zoomScale="80" zoomScaleNormal="80" workbookViewId="0">
      <selection activeCell="B32" sqref="B32:B37"/>
    </sheetView>
  </sheetViews>
  <sheetFormatPr baseColWidth="10" defaultColWidth="8.83203125" defaultRowHeight="15" x14ac:dyDescent="0.2"/>
  <cols>
    <col min="1" max="1" width="9.1640625" style="17"/>
    <col min="2" max="2" width="75.6640625" customWidth="1"/>
    <col min="3" max="3" width="30.83203125" customWidth="1"/>
    <col min="4" max="4" width="20.5" customWidth="1"/>
    <col min="10" max="10" width="29.83203125" customWidth="1"/>
    <col min="12" max="12" width="3.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x14ac:dyDescent="0.2">
      <c r="C4" s="1"/>
      <c r="D4" s="1"/>
      <c r="E4" s="62" t="s">
        <v>292</v>
      </c>
      <c r="F4" s="65"/>
      <c r="G4" s="65"/>
      <c r="H4" s="65"/>
      <c r="I4" s="65"/>
      <c r="J4" s="73"/>
      <c r="K4" s="73"/>
    </row>
    <row r="5" spans="1:13" ht="33" customHeight="1" x14ac:dyDescent="0.25">
      <c r="A5" s="70"/>
      <c r="B5" s="60" t="s">
        <v>11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9" customFormat="1" ht="35" customHeight="1" x14ac:dyDescent="0.2">
      <c r="A6" s="96">
        <v>1</v>
      </c>
      <c r="B6" s="86" t="s">
        <v>38</v>
      </c>
      <c r="C6" s="200" t="s">
        <v>322</v>
      </c>
      <c r="D6" s="109"/>
      <c r="E6" s="112"/>
      <c r="F6" s="112"/>
      <c r="G6" s="112"/>
      <c r="H6" s="112"/>
      <c r="I6" s="112"/>
      <c r="J6" s="99"/>
      <c r="K6" s="121" t="str">
        <f>IF(M6&gt;0,AVERAGE(K7:K8),"")</f>
        <v/>
      </c>
      <c r="M6" s="123">
        <f>SUM(M7:M8)</f>
        <v>0</v>
      </c>
    </row>
    <row r="7" spans="1:13" ht="20" customHeight="1" x14ac:dyDescent="0.2">
      <c r="A7" s="79" t="s">
        <v>102</v>
      </c>
      <c r="B7" s="76" t="s">
        <v>4</v>
      </c>
      <c r="C7" s="200"/>
      <c r="D7" s="109"/>
      <c r="E7" s="136"/>
      <c r="F7" s="136"/>
      <c r="G7" s="136"/>
      <c r="H7" s="136"/>
      <c r="I7" s="136"/>
      <c r="J7" s="82"/>
      <c r="K7" s="75" t="str">
        <f t="shared" ref="K7:K10" si="0">IF(M7&gt;0,SUM(E7:I7),"")</f>
        <v/>
      </c>
      <c r="M7" s="17">
        <f>COUNT(E7:I7)</f>
        <v>0</v>
      </c>
    </row>
    <row r="8" spans="1:13" ht="20" customHeight="1" x14ac:dyDescent="0.2">
      <c r="A8" s="79" t="s">
        <v>103</v>
      </c>
      <c r="B8" s="76" t="s">
        <v>5</v>
      </c>
      <c r="C8" s="200"/>
      <c r="D8" s="109"/>
      <c r="E8" s="136"/>
      <c r="F8" s="136"/>
      <c r="G8" s="136"/>
      <c r="H8" s="136"/>
      <c r="I8" s="136"/>
      <c r="J8" s="82"/>
      <c r="K8" s="75" t="str">
        <f t="shared" si="0"/>
        <v/>
      </c>
      <c r="M8" s="17">
        <f>COUNT(E8:I8)</f>
        <v>0</v>
      </c>
    </row>
    <row r="9" spans="1:13" s="19" customFormat="1" ht="35" customHeight="1" x14ac:dyDescent="0.2">
      <c r="A9" s="96">
        <v>2</v>
      </c>
      <c r="B9" s="85" t="s">
        <v>39</v>
      </c>
      <c r="C9" s="34" t="s">
        <v>258</v>
      </c>
      <c r="D9" s="99"/>
      <c r="E9" s="141"/>
      <c r="F9" s="141"/>
      <c r="G9" s="141"/>
      <c r="H9" s="141"/>
      <c r="I9" s="141"/>
      <c r="J9" s="82"/>
      <c r="K9" s="117" t="str">
        <f t="shared" si="0"/>
        <v/>
      </c>
      <c r="M9" s="17">
        <f>COUNT(E9:I9)</f>
        <v>0</v>
      </c>
    </row>
    <row r="10" spans="1:13" s="2" customFormat="1" ht="167.25" customHeight="1" x14ac:dyDescent="0.2">
      <c r="A10" s="85">
        <v>3</v>
      </c>
      <c r="B10" s="86" t="s">
        <v>40</v>
      </c>
      <c r="C10" s="82" t="s">
        <v>264</v>
      </c>
      <c r="D10" s="130"/>
      <c r="E10" s="142"/>
      <c r="F10" s="142"/>
      <c r="G10" s="142"/>
      <c r="H10" s="142"/>
      <c r="I10" s="142"/>
      <c r="J10" s="82"/>
      <c r="K10" s="117" t="str">
        <f t="shared" si="0"/>
        <v/>
      </c>
      <c r="M10" s="17">
        <f>COUNT(E10:I10)</f>
        <v>0</v>
      </c>
    </row>
    <row r="11" spans="1:13" s="2" customFormat="1" ht="20" customHeight="1" x14ac:dyDescent="0.2">
      <c r="A11" s="85">
        <v>4</v>
      </c>
      <c r="B11" s="85" t="s">
        <v>41</v>
      </c>
      <c r="C11" s="200" t="s">
        <v>265</v>
      </c>
      <c r="D11" s="109"/>
      <c r="E11" s="122"/>
      <c r="F11" s="122"/>
      <c r="G11" s="122"/>
      <c r="H11" s="122"/>
      <c r="I11" s="122"/>
      <c r="J11" s="99"/>
      <c r="K11" s="121" t="str">
        <f>IF(M11&gt;0,AVERAGE(K12:K15),"")</f>
        <v/>
      </c>
      <c r="M11" s="125">
        <f>SUM(M12:M15)</f>
        <v>0</v>
      </c>
    </row>
    <row r="12" spans="1:13" s="1" customFormat="1" ht="30" customHeight="1" x14ac:dyDescent="0.2">
      <c r="A12" s="75" t="s">
        <v>102</v>
      </c>
      <c r="B12" s="76" t="s">
        <v>13</v>
      </c>
      <c r="C12" s="200"/>
      <c r="D12" s="109"/>
      <c r="E12" s="134"/>
      <c r="F12" s="134"/>
      <c r="G12" s="134"/>
      <c r="H12" s="134"/>
      <c r="I12" s="134"/>
      <c r="J12" s="82"/>
      <c r="K12" s="75" t="str">
        <f t="shared" ref="K12:K15" si="1">IF(M12&gt;0,SUM(E12:I12),"")</f>
        <v/>
      </c>
      <c r="M12" s="17">
        <f t="shared" ref="M12:M37" si="2">COUNT(E12:I12)</f>
        <v>0</v>
      </c>
    </row>
    <row r="13" spans="1:13" s="1" customFormat="1" ht="20" customHeight="1" x14ac:dyDescent="0.2">
      <c r="A13" s="75" t="s">
        <v>103</v>
      </c>
      <c r="B13" s="76" t="s">
        <v>12</v>
      </c>
      <c r="C13" s="200"/>
      <c r="D13" s="109"/>
      <c r="E13" s="134"/>
      <c r="F13" s="134"/>
      <c r="G13" s="134"/>
      <c r="H13" s="134"/>
      <c r="I13" s="134"/>
      <c r="J13" s="82"/>
      <c r="K13" s="75" t="str">
        <f t="shared" si="1"/>
        <v/>
      </c>
      <c r="M13" s="17">
        <f t="shared" si="2"/>
        <v>0</v>
      </c>
    </row>
    <row r="14" spans="1:13" s="1" customFormat="1" ht="33.75" customHeight="1" x14ac:dyDescent="0.2">
      <c r="A14" s="75" t="s">
        <v>104</v>
      </c>
      <c r="B14" s="76" t="s">
        <v>15</v>
      </c>
      <c r="C14" s="200"/>
      <c r="D14" s="109"/>
      <c r="E14" s="134"/>
      <c r="F14" s="134"/>
      <c r="G14" s="134"/>
      <c r="H14" s="134"/>
      <c r="I14" s="134"/>
      <c r="J14" s="82"/>
      <c r="K14" s="75" t="str">
        <f t="shared" si="1"/>
        <v/>
      </c>
      <c r="M14" s="17">
        <f t="shared" si="2"/>
        <v>0</v>
      </c>
    </row>
    <row r="15" spans="1:13" s="1" customFormat="1" ht="34.5" customHeight="1" x14ac:dyDescent="0.2">
      <c r="A15" s="75" t="s">
        <v>105</v>
      </c>
      <c r="B15" s="76" t="s">
        <v>16</v>
      </c>
      <c r="C15" s="200"/>
      <c r="D15" s="109"/>
      <c r="E15" s="134"/>
      <c r="F15" s="134"/>
      <c r="G15" s="134"/>
      <c r="H15" s="134"/>
      <c r="I15" s="134"/>
      <c r="J15" s="138"/>
      <c r="K15" s="75" t="str">
        <f t="shared" si="1"/>
        <v/>
      </c>
      <c r="M15" s="17">
        <f t="shared" si="2"/>
        <v>0</v>
      </c>
    </row>
    <row r="16" spans="1:13" s="2" customFormat="1" ht="20" customHeight="1" x14ac:dyDescent="0.2">
      <c r="A16" s="85">
        <v>5</v>
      </c>
      <c r="B16" s="85" t="s">
        <v>42</v>
      </c>
      <c r="C16" s="200" t="s">
        <v>266</v>
      </c>
      <c r="D16" s="109"/>
      <c r="E16" s="122"/>
      <c r="F16" s="122"/>
      <c r="G16" s="122"/>
      <c r="H16" s="122"/>
      <c r="I16" s="122"/>
      <c r="J16" s="100"/>
      <c r="K16" s="124" t="str">
        <f>IF(M16&gt;0,AVERAGE(K17:K19),"")</f>
        <v/>
      </c>
      <c r="M16" s="125">
        <f>SUM(M17:M19)</f>
        <v>0</v>
      </c>
    </row>
    <row r="17" spans="1:13" s="1" customFormat="1" ht="57" customHeight="1" x14ac:dyDescent="0.2">
      <c r="A17" s="75" t="s">
        <v>102</v>
      </c>
      <c r="B17" s="76" t="s">
        <v>20</v>
      </c>
      <c r="C17" s="200"/>
      <c r="D17" s="109"/>
      <c r="E17" s="134"/>
      <c r="F17" s="134"/>
      <c r="G17" s="134"/>
      <c r="H17" s="134"/>
      <c r="I17" s="134"/>
      <c r="J17" s="138"/>
      <c r="K17" s="75" t="str">
        <f t="shared" ref="K17:K19" si="3">IF(M17&gt;0,SUM(E17:I17),"")</f>
        <v/>
      </c>
      <c r="M17" s="17">
        <f t="shared" si="2"/>
        <v>0</v>
      </c>
    </row>
    <row r="18" spans="1:13" s="1" customFormat="1" ht="54" customHeight="1" x14ac:dyDescent="0.2">
      <c r="A18" s="75" t="s">
        <v>103</v>
      </c>
      <c r="B18" s="76" t="s">
        <v>21</v>
      </c>
      <c r="C18" s="200"/>
      <c r="D18" s="109"/>
      <c r="E18" s="134"/>
      <c r="F18" s="134"/>
      <c r="G18" s="134"/>
      <c r="H18" s="134"/>
      <c r="I18" s="134"/>
      <c r="J18" s="138"/>
      <c r="K18" s="75" t="str">
        <f t="shared" si="3"/>
        <v/>
      </c>
      <c r="M18" s="17">
        <f t="shared" si="2"/>
        <v>0</v>
      </c>
    </row>
    <row r="19" spans="1:13" s="1" customFormat="1" ht="53.25" customHeight="1" x14ac:dyDescent="0.2">
      <c r="A19" s="75" t="s">
        <v>104</v>
      </c>
      <c r="B19" s="76" t="s">
        <v>216</v>
      </c>
      <c r="C19" s="31" t="s">
        <v>267</v>
      </c>
      <c r="D19" s="131"/>
      <c r="E19" s="134"/>
      <c r="F19" s="134"/>
      <c r="G19" s="134"/>
      <c r="H19" s="134"/>
      <c r="I19" s="134"/>
      <c r="J19" s="138"/>
      <c r="K19" s="75" t="str">
        <f t="shared" si="3"/>
        <v/>
      </c>
      <c r="M19" s="17">
        <f t="shared" si="2"/>
        <v>0</v>
      </c>
    </row>
    <row r="20" spans="1:13" s="2" customFormat="1" ht="20" customHeight="1" x14ac:dyDescent="0.2">
      <c r="A20" s="85">
        <v>6</v>
      </c>
      <c r="B20" s="86" t="s">
        <v>43</v>
      </c>
      <c r="C20" s="200" t="s">
        <v>268</v>
      </c>
      <c r="D20" s="202" t="s">
        <v>320</v>
      </c>
      <c r="E20" s="122"/>
      <c r="F20" s="122"/>
      <c r="G20" s="122"/>
      <c r="H20" s="122"/>
      <c r="I20" s="122"/>
      <c r="J20" s="100"/>
      <c r="K20" s="114" t="str">
        <f>IF(M20&gt;0,AVERAGE(K21:K30),"")</f>
        <v/>
      </c>
      <c r="M20" s="125">
        <f>SUM(M21:M30)</f>
        <v>0</v>
      </c>
    </row>
    <row r="21" spans="1:13" s="1" customFormat="1" ht="20" customHeight="1" x14ac:dyDescent="0.2">
      <c r="A21" s="75" t="s">
        <v>102</v>
      </c>
      <c r="B21" s="84" t="s">
        <v>17</v>
      </c>
      <c r="C21" s="200"/>
      <c r="D21" s="203"/>
      <c r="E21" s="134"/>
      <c r="F21" s="134"/>
      <c r="G21" s="134"/>
      <c r="H21" s="134"/>
      <c r="I21" s="134"/>
      <c r="J21" s="138"/>
      <c r="K21" s="75" t="str">
        <f t="shared" ref="K21:K30" si="4">IF(M21&gt;0,SUM(E21:I21),"")</f>
        <v/>
      </c>
      <c r="M21" s="17">
        <f t="shared" si="2"/>
        <v>0</v>
      </c>
    </row>
    <row r="22" spans="1:13" s="1" customFormat="1" ht="32.25" customHeight="1" x14ac:dyDescent="0.2">
      <c r="A22" s="75" t="s">
        <v>103</v>
      </c>
      <c r="B22" s="84" t="s">
        <v>22</v>
      </c>
      <c r="C22" s="200"/>
      <c r="D22" s="203"/>
      <c r="E22" s="134"/>
      <c r="F22" s="134"/>
      <c r="G22" s="134"/>
      <c r="H22" s="134"/>
      <c r="I22" s="134"/>
      <c r="J22" s="138"/>
      <c r="K22" s="75" t="str">
        <f t="shared" si="4"/>
        <v/>
      </c>
      <c r="M22" s="17">
        <f t="shared" si="2"/>
        <v>0</v>
      </c>
    </row>
    <row r="23" spans="1:13" s="1" customFormat="1" ht="20" customHeight="1" x14ac:dyDescent="0.2">
      <c r="A23" s="75" t="s">
        <v>104</v>
      </c>
      <c r="B23" s="84" t="s">
        <v>23</v>
      </c>
      <c r="C23" s="200"/>
      <c r="D23" s="203"/>
      <c r="E23" s="134"/>
      <c r="F23" s="134"/>
      <c r="G23" s="134"/>
      <c r="H23" s="134"/>
      <c r="I23" s="134"/>
      <c r="J23" s="138"/>
      <c r="K23" s="75" t="str">
        <f t="shared" si="4"/>
        <v/>
      </c>
      <c r="M23" s="17">
        <f t="shared" si="2"/>
        <v>0</v>
      </c>
    </row>
    <row r="24" spans="1:13" s="1" customFormat="1" ht="16" x14ac:dyDescent="0.2">
      <c r="A24" s="75" t="s">
        <v>105</v>
      </c>
      <c r="B24" s="84" t="s">
        <v>14</v>
      </c>
      <c r="C24" s="200"/>
      <c r="D24" s="203"/>
      <c r="E24" s="134"/>
      <c r="F24" s="134"/>
      <c r="G24" s="134"/>
      <c r="H24" s="134"/>
      <c r="I24" s="134"/>
      <c r="J24" s="138"/>
      <c r="K24" s="75" t="str">
        <f t="shared" si="4"/>
        <v/>
      </c>
      <c r="M24" s="17">
        <f t="shared" si="2"/>
        <v>0</v>
      </c>
    </row>
    <row r="25" spans="1:13" s="1" customFormat="1" ht="16" x14ac:dyDescent="0.2">
      <c r="A25" s="75" t="s">
        <v>106</v>
      </c>
      <c r="B25" s="84" t="s">
        <v>18</v>
      </c>
      <c r="C25" s="200"/>
      <c r="D25" s="203"/>
      <c r="E25" s="134"/>
      <c r="F25" s="134"/>
      <c r="G25" s="134"/>
      <c r="H25" s="134"/>
      <c r="I25" s="134"/>
      <c r="J25" s="138"/>
      <c r="K25" s="75" t="str">
        <f t="shared" si="4"/>
        <v/>
      </c>
      <c r="M25" s="17">
        <f t="shared" si="2"/>
        <v>0</v>
      </c>
    </row>
    <row r="26" spans="1:13" s="1" customFormat="1" ht="16" x14ac:dyDescent="0.2">
      <c r="A26" s="75" t="s">
        <v>107</v>
      </c>
      <c r="B26" s="84" t="s">
        <v>84</v>
      </c>
      <c r="C26" s="200"/>
      <c r="D26" s="203"/>
      <c r="E26" s="134"/>
      <c r="F26" s="134"/>
      <c r="G26" s="134"/>
      <c r="H26" s="134"/>
      <c r="I26" s="134"/>
      <c r="J26" s="138"/>
      <c r="K26" s="75" t="str">
        <f t="shared" si="4"/>
        <v/>
      </c>
      <c r="M26" s="17">
        <f t="shared" si="2"/>
        <v>0</v>
      </c>
    </row>
    <row r="27" spans="1:13" s="1" customFormat="1" ht="48" x14ac:dyDescent="0.2">
      <c r="A27" s="75" t="s">
        <v>108</v>
      </c>
      <c r="B27" s="84" t="s">
        <v>85</v>
      </c>
      <c r="C27" s="200"/>
      <c r="D27" s="203"/>
      <c r="E27" s="134"/>
      <c r="F27" s="134"/>
      <c r="G27" s="134"/>
      <c r="H27" s="134"/>
      <c r="I27" s="134"/>
      <c r="J27" s="138"/>
      <c r="K27" s="75" t="str">
        <f t="shared" si="4"/>
        <v/>
      </c>
      <c r="M27" s="17">
        <f t="shared" si="2"/>
        <v>0</v>
      </c>
    </row>
    <row r="28" spans="1:13" s="1" customFormat="1" ht="48" x14ac:dyDescent="0.2">
      <c r="A28" s="75" t="s">
        <v>109</v>
      </c>
      <c r="B28" s="84" t="s">
        <v>24</v>
      </c>
      <c r="C28" s="200"/>
      <c r="D28" s="203"/>
      <c r="E28" s="134"/>
      <c r="F28" s="134"/>
      <c r="G28" s="134"/>
      <c r="H28" s="134"/>
      <c r="I28" s="134"/>
      <c r="J28" s="138"/>
      <c r="K28" s="75" t="str">
        <f t="shared" si="4"/>
        <v/>
      </c>
      <c r="M28" s="17">
        <f t="shared" si="2"/>
        <v>0</v>
      </c>
    </row>
    <row r="29" spans="1:13" s="1" customFormat="1" ht="16" x14ac:dyDescent="0.2">
      <c r="A29" s="75" t="s">
        <v>110</v>
      </c>
      <c r="B29" s="84" t="s">
        <v>25</v>
      </c>
      <c r="C29" s="200"/>
      <c r="D29" s="203"/>
      <c r="E29" s="134"/>
      <c r="F29" s="134"/>
      <c r="G29" s="134"/>
      <c r="H29" s="134"/>
      <c r="I29" s="134"/>
      <c r="J29" s="138"/>
      <c r="K29" s="75" t="str">
        <f t="shared" si="4"/>
        <v/>
      </c>
      <c r="M29" s="17">
        <f t="shared" si="2"/>
        <v>0</v>
      </c>
    </row>
    <row r="30" spans="1:13" s="1" customFormat="1" ht="16" x14ac:dyDescent="0.2">
      <c r="A30" s="75" t="s">
        <v>114</v>
      </c>
      <c r="B30" s="84" t="s">
        <v>19</v>
      </c>
      <c r="C30" s="200"/>
      <c r="D30" s="204"/>
      <c r="E30" s="134"/>
      <c r="F30" s="134"/>
      <c r="G30" s="134"/>
      <c r="H30" s="134"/>
      <c r="I30" s="134"/>
      <c r="J30" s="138"/>
      <c r="K30" s="75" t="str">
        <f t="shared" si="4"/>
        <v/>
      </c>
      <c r="M30" s="17">
        <f t="shared" si="2"/>
        <v>0</v>
      </c>
    </row>
    <row r="31" spans="1:13" s="19" customFormat="1" ht="16" x14ac:dyDescent="0.2">
      <c r="A31" s="96">
        <v>7</v>
      </c>
      <c r="B31" s="85" t="s">
        <v>44</v>
      </c>
      <c r="C31" s="200" t="s">
        <v>305</v>
      </c>
      <c r="D31" s="109"/>
      <c r="E31" s="112"/>
      <c r="F31" s="112"/>
      <c r="G31" s="112"/>
      <c r="H31" s="112"/>
      <c r="I31" s="112"/>
      <c r="J31" s="100"/>
      <c r="K31" s="114" t="str">
        <f>IF(M31&gt;0,AVERAGE(K32:K37),"")</f>
        <v/>
      </c>
      <c r="M31" s="123">
        <f>SUM(M32:M37)</f>
        <v>0</v>
      </c>
    </row>
    <row r="32" spans="1:13" s="16" customFormat="1" ht="31.5" customHeight="1" x14ac:dyDescent="0.2">
      <c r="A32" s="79" t="s">
        <v>102</v>
      </c>
      <c r="B32" s="84" t="s">
        <v>118</v>
      </c>
      <c r="C32" s="200"/>
      <c r="D32" s="109"/>
      <c r="E32" s="136"/>
      <c r="F32" s="136"/>
      <c r="G32" s="136"/>
      <c r="H32" s="136"/>
      <c r="I32" s="136"/>
      <c r="J32" s="138"/>
      <c r="K32" s="75" t="str">
        <f t="shared" ref="K32:K37" si="5">IF(M32&gt;0,SUM(E32:I32),"")</f>
        <v/>
      </c>
      <c r="M32" s="17">
        <f t="shared" si="2"/>
        <v>0</v>
      </c>
    </row>
    <row r="33" spans="1:13" s="16" customFormat="1" ht="16" x14ac:dyDescent="0.2">
      <c r="A33" s="79" t="s">
        <v>103</v>
      </c>
      <c r="B33" s="84" t="s">
        <v>119</v>
      </c>
      <c r="C33" s="200"/>
      <c r="D33" s="109"/>
      <c r="E33" s="136"/>
      <c r="F33" s="136"/>
      <c r="G33" s="136"/>
      <c r="H33" s="136"/>
      <c r="I33" s="136"/>
      <c r="J33" s="138"/>
      <c r="K33" s="75" t="str">
        <f t="shared" si="5"/>
        <v/>
      </c>
      <c r="M33" s="17">
        <f t="shared" si="2"/>
        <v>0</v>
      </c>
    </row>
    <row r="34" spans="1:13" s="16" customFormat="1" ht="16" x14ac:dyDescent="0.2">
      <c r="A34" s="79" t="s">
        <v>104</v>
      </c>
      <c r="B34" s="84" t="s">
        <v>120</v>
      </c>
      <c r="C34" s="200"/>
      <c r="D34" s="109"/>
      <c r="E34" s="136"/>
      <c r="F34" s="136"/>
      <c r="G34" s="136"/>
      <c r="H34" s="136"/>
      <c r="I34" s="136"/>
      <c r="J34" s="138"/>
      <c r="K34" s="75" t="str">
        <f t="shared" si="5"/>
        <v/>
      </c>
      <c r="M34" s="17">
        <f t="shared" si="2"/>
        <v>0</v>
      </c>
    </row>
    <row r="35" spans="1:13" s="16" customFormat="1" ht="32" x14ac:dyDescent="0.2">
      <c r="A35" s="79" t="s">
        <v>105</v>
      </c>
      <c r="B35" s="84" t="s">
        <v>121</v>
      </c>
      <c r="C35" s="200"/>
      <c r="D35" s="109"/>
      <c r="E35" s="136"/>
      <c r="F35" s="136"/>
      <c r="G35" s="136"/>
      <c r="H35" s="136"/>
      <c r="I35" s="136"/>
      <c r="J35" s="138"/>
      <c r="K35" s="75" t="str">
        <f t="shared" si="5"/>
        <v/>
      </c>
      <c r="M35" s="17">
        <f t="shared" si="2"/>
        <v>0</v>
      </c>
    </row>
    <row r="36" spans="1:13" s="16" customFormat="1" ht="56.25" customHeight="1" x14ac:dyDescent="0.2">
      <c r="A36" s="79" t="s">
        <v>106</v>
      </c>
      <c r="B36" s="84" t="s">
        <v>122</v>
      </c>
      <c r="C36" s="200"/>
      <c r="D36" s="109"/>
      <c r="E36" s="136"/>
      <c r="F36" s="136"/>
      <c r="G36" s="136"/>
      <c r="H36" s="136"/>
      <c r="I36" s="136"/>
      <c r="J36" s="138"/>
      <c r="K36" s="75" t="str">
        <f t="shared" si="5"/>
        <v/>
      </c>
      <c r="M36" s="17">
        <f t="shared" si="2"/>
        <v>0</v>
      </c>
    </row>
    <row r="37" spans="1:13" ht="49.5" customHeight="1" x14ac:dyDescent="0.2">
      <c r="A37" s="79" t="s">
        <v>107</v>
      </c>
      <c r="B37" s="148" t="s">
        <v>217</v>
      </c>
      <c r="C37" s="200"/>
      <c r="D37" s="109"/>
      <c r="E37" s="136"/>
      <c r="F37" s="136"/>
      <c r="G37" s="136"/>
      <c r="H37" s="136"/>
      <c r="I37" s="136"/>
      <c r="J37" s="138"/>
      <c r="K37" s="75" t="str">
        <f t="shared" si="5"/>
        <v/>
      </c>
      <c r="M37" s="17">
        <f t="shared" si="2"/>
        <v>0</v>
      </c>
    </row>
    <row r="38" spans="1:13" x14ac:dyDescent="0.2">
      <c r="E38" s="17"/>
      <c r="F38" s="17"/>
      <c r="G38" s="17"/>
      <c r="H38" s="17"/>
      <c r="I38" s="17"/>
      <c r="J38" s="19" t="s">
        <v>308</v>
      </c>
      <c r="K38" s="118" t="e">
        <f>AVERAGE(K6,K9,K10,K11,K16,K20,K31)</f>
        <v>#DIV/0!</v>
      </c>
    </row>
    <row r="39" spans="1:13" x14ac:dyDescent="0.2">
      <c r="B39" s="3" t="s">
        <v>310</v>
      </c>
    </row>
    <row r="40" spans="1:13" x14ac:dyDescent="0.2">
      <c r="B40" s="3" t="s">
        <v>33</v>
      </c>
    </row>
    <row r="41" spans="1:13" x14ac:dyDescent="0.2">
      <c r="B41" s="3"/>
    </row>
    <row r="45" spans="1:13" x14ac:dyDescent="0.2">
      <c r="B45" s="1"/>
    </row>
    <row r="46" spans="1:13" x14ac:dyDescent="0.2">
      <c r="B46" s="1"/>
    </row>
    <row r="47" spans="1:13" x14ac:dyDescent="0.2">
      <c r="B47" s="1"/>
    </row>
  </sheetData>
  <mergeCells count="6">
    <mergeCell ref="C31:C37"/>
    <mergeCell ref="D20:D30"/>
    <mergeCell ref="C6:C8"/>
    <mergeCell ref="C11:C15"/>
    <mergeCell ref="C16:C18"/>
    <mergeCell ref="C20:C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M49"/>
  <sheetViews>
    <sheetView showGridLines="0" topLeftCell="A14" zoomScale="80" zoomScaleNormal="80" workbookViewId="0">
      <selection activeCell="B30" sqref="B30:B32"/>
    </sheetView>
  </sheetViews>
  <sheetFormatPr baseColWidth="10" defaultColWidth="8.83203125" defaultRowHeight="15" x14ac:dyDescent="0.2"/>
  <cols>
    <col min="2" max="2" width="75.6640625" customWidth="1"/>
    <col min="3" max="3" width="29.33203125" customWidth="1"/>
    <col min="4" max="4" width="20.5" customWidth="1"/>
    <col min="10" max="10" width="29.83203125" customWidth="1"/>
    <col min="12" max="12" width="4.5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71"/>
      <c r="B5" s="64" t="s">
        <v>26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" customFormat="1" ht="35.25" customHeight="1" x14ac:dyDescent="0.2">
      <c r="A6" s="85">
        <v>1</v>
      </c>
      <c r="B6" s="86" t="s">
        <v>45</v>
      </c>
      <c r="C6" s="200" t="s">
        <v>322</v>
      </c>
      <c r="D6" s="109"/>
      <c r="E6" s="105"/>
      <c r="F6" s="105"/>
      <c r="G6" s="105"/>
      <c r="H6" s="105"/>
      <c r="I6" s="105"/>
      <c r="J6" s="99"/>
      <c r="K6" s="121" t="str">
        <f>IF(M6&gt;0,AVERAGE(K7:K8),"")</f>
        <v/>
      </c>
      <c r="M6" s="120">
        <f>SUM(M7:M8)</f>
        <v>0</v>
      </c>
    </row>
    <row r="7" spans="1:13" s="1" customFormat="1" ht="20" customHeight="1" x14ac:dyDescent="0.2">
      <c r="A7" s="75" t="s">
        <v>102</v>
      </c>
      <c r="B7" s="84" t="s">
        <v>4</v>
      </c>
      <c r="C7" s="200"/>
      <c r="D7" s="109"/>
      <c r="E7" s="134"/>
      <c r="F7" s="134"/>
      <c r="G7" s="134"/>
      <c r="H7" s="134"/>
      <c r="I7" s="134"/>
      <c r="J7" s="82"/>
      <c r="K7" s="75" t="str">
        <f>IF(M7&gt;0,SUM(E7:I7),"")</f>
        <v/>
      </c>
      <c r="M7" s="17">
        <f t="shared" ref="M7:M9" si="0">COUNT(E7:I7)</f>
        <v>0</v>
      </c>
    </row>
    <row r="8" spans="1:13" s="1" customFormat="1" ht="20" customHeight="1" x14ac:dyDescent="0.2">
      <c r="A8" s="75" t="s">
        <v>103</v>
      </c>
      <c r="B8" s="84" t="s">
        <v>5</v>
      </c>
      <c r="C8" s="200"/>
      <c r="D8" s="109"/>
      <c r="E8" s="134"/>
      <c r="F8" s="134"/>
      <c r="G8" s="134"/>
      <c r="H8" s="134"/>
      <c r="I8" s="134"/>
      <c r="J8" s="82"/>
      <c r="K8" s="75" t="str">
        <f>IF(M8&gt;0,SUM(E8:I8),"")</f>
        <v/>
      </c>
      <c r="M8" s="17">
        <f t="shared" si="0"/>
        <v>0</v>
      </c>
    </row>
    <row r="9" spans="1:13" s="1" customFormat="1" ht="35" customHeight="1" x14ac:dyDescent="0.2">
      <c r="A9" s="85">
        <v>2</v>
      </c>
      <c r="B9" s="86" t="s">
        <v>46</v>
      </c>
      <c r="C9" s="34" t="s">
        <v>258</v>
      </c>
      <c r="D9" s="99"/>
      <c r="E9" s="134"/>
      <c r="F9" s="134"/>
      <c r="G9" s="134"/>
      <c r="H9" s="134"/>
      <c r="I9" s="134"/>
      <c r="J9" s="82"/>
      <c r="K9" s="117" t="str">
        <f>IF(M9&gt;0,SUM(E9:I9),"")</f>
        <v/>
      </c>
      <c r="M9" s="17">
        <f t="shared" si="0"/>
        <v>0</v>
      </c>
    </row>
    <row r="10" spans="1:13" s="1" customFormat="1" ht="20" customHeight="1" x14ac:dyDescent="0.2">
      <c r="A10" s="85">
        <v>3</v>
      </c>
      <c r="B10" s="86" t="s">
        <v>47</v>
      </c>
      <c r="C10" s="200" t="s">
        <v>306</v>
      </c>
      <c r="D10" s="202" t="s">
        <v>320</v>
      </c>
      <c r="E10" s="105"/>
      <c r="F10" s="105"/>
      <c r="G10" s="105"/>
      <c r="H10" s="105"/>
      <c r="I10" s="105"/>
      <c r="J10" s="99"/>
      <c r="K10" s="117" t="str">
        <f>IF(M10&gt;0,AVERAGE(K11:K13),"")</f>
        <v/>
      </c>
      <c r="M10" s="120">
        <f>SUM(M11:M13)</f>
        <v>0</v>
      </c>
    </row>
    <row r="11" spans="1:13" s="1" customFormat="1" ht="20" customHeight="1" x14ac:dyDescent="0.2">
      <c r="A11" s="75" t="s">
        <v>102</v>
      </c>
      <c r="B11" s="84" t="s">
        <v>48</v>
      </c>
      <c r="C11" s="200"/>
      <c r="D11" s="203"/>
      <c r="E11" s="134"/>
      <c r="F11" s="134"/>
      <c r="G11" s="134"/>
      <c r="H11" s="134"/>
      <c r="I11" s="134"/>
      <c r="J11" s="82"/>
      <c r="K11" s="75" t="str">
        <f t="shared" ref="K11:K32" si="1">IF(M11&gt;0,SUM(E11:I11),"")</f>
        <v/>
      </c>
      <c r="M11" s="17">
        <f t="shared" ref="M11:M13" si="2">COUNT(E11:I11)</f>
        <v>0</v>
      </c>
    </row>
    <row r="12" spans="1:13" s="1" customFormat="1" ht="20" customHeight="1" x14ac:dyDescent="0.2">
      <c r="A12" s="75" t="s">
        <v>103</v>
      </c>
      <c r="B12" s="84" t="s">
        <v>49</v>
      </c>
      <c r="C12" s="200"/>
      <c r="D12" s="203"/>
      <c r="E12" s="134"/>
      <c r="F12" s="134"/>
      <c r="G12" s="134"/>
      <c r="H12" s="134"/>
      <c r="I12" s="134"/>
      <c r="J12" s="82"/>
      <c r="K12" s="75" t="str">
        <f t="shared" si="1"/>
        <v/>
      </c>
      <c r="M12" s="17">
        <f t="shared" si="2"/>
        <v>0</v>
      </c>
    </row>
    <row r="13" spans="1:13" s="1" customFormat="1" ht="58.5" customHeight="1" x14ac:dyDescent="0.2">
      <c r="A13" s="75" t="s">
        <v>104</v>
      </c>
      <c r="B13" s="84" t="s">
        <v>52</v>
      </c>
      <c r="C13" s="200"/>
      <c r="D13" s="203"/>
      <c r="E13" s="134"/>
      <c r="F13" s="134"/>
      <c r="G13" s="134"/>
      <c r="H13" s="134"/>
      <c r="I13" s="134"/>
      <c r="J13" s="82"/>
      <c r="K13" s="75" t="str">
        <f t="shared" si="1"/>
        <v/>
      </c>
      <c r="M13" s="17">
        <f t="shared" si="2"/>
        <v>0</v>
      </c>
    </row>
    <row r="14" spans="1:13" s="1" customFormat="1" ht="20" customHeight="1" x14ac:dyDescent="0.2">
      <c r="A14" s="85">
        <v>4</v>
      </c>
      <c r="B14" s="86" t="s">
        <v>221</v>
      </c>
      <c r="C14" s="34" t="s">
        <v>269</v>
      </c>
      <c r="D14" s="203"/>
      <c r="E14" s="105"/>
      <c r="F14" s="105"/>
      <c r="G14" s="105"/>
      <c r="H14" s="105"/>
      <c r="I14" s="105"/>
      <c r="J14" s="99"/>
      <c r="K14" s="117" t="str">
        <f>IF(M14&gt;0,AVERAGE(K15:K17),"")</f>
        <v/>
      </c>
      <c r="M14" s="120">
        <f>SUM(M15:M17)</f>
        <v>0</v>
      </c>
    </row>
    <row r="15" spans="1:13" s="1" customFormat="1" ht="38.25" customHeight="1" x14ac:dyDescent="0.2">
      <c r="A15" s="75" t="s">
        <v>102</v>
      </c>
      <c r="B15" s="84" t="s">
        <v>50</v>
      </c>
      <c r="C15" s="31" t="s">
        <v>270</v>
      </c>
      <c r="D15" s="203"/>
      <c r="E15" s="134"/>
      <c r="F15" s="134"/>
      <c r="G15" s="134"/>
      <c r="H15" s="134"/>
      <c r="I15" s="134"/>
      <c r="J15" s="138"/>
      <c r="K15" s="75" t="str">
        <f t="shared" si="1"/>
        <v/>
      </c>
      <c r="M15" s="17">
        <f t="shared" ref="M15:M17" si="3">COUNT(E15:I15)</f>
        <v>0</v>
      </c>
    </row>
    <row r="16" spans="1:13" s="1" customFormat="1" ht="48.75" customHeight="1" x14ac:dyDescent="0.2">
      <c r="A16" s="75" t="s">
        <v>103</v>
      </c>
      <c r="B16" s="84" t="s">
        <v>51</v>
      </c>
      <c r="C16" s="31" t="s">
        <v>271</v>
      </c>
      <c r="D16" s="203"/>
      <c r="E16" s="134"/>
      <c r="F16" s="134"/>
      <c r="G16" s="134"/>
      <c r="H16" s="134"/>
      <c r="I16" s="134"/>
      <c r="J16" s="138"/>
      <c r="K16" s="75" t="str">
        <f t="shared" si="1"/>
        <v/>
      </c>
      <c r="M16" s="17">
        <f t="shared" si="3"/>
        <v>0</v>
      </c>
    </row>
    <row r="17" spans="1:13" s="1" customFormat="1" ht="44.25" customHeight="1" x14ac:dyDescent="0.2">
      <c r="A17" s="75" t="s">
        <v>104</v>
      </c>
      <c r="B17" s="84" t="s">
        <v>220</v>
      </c>
      <c r="C17" s="34" t="s">
        <v>272</v>
      </c>
      <c r="D17" s="203"/>
      <c r="E17" s="134"/>
      <c r="F17" s="134"/>
      <c r="G17" s="134"/>
      <c r="H17" s="134"/>
      <c r="I17" s="134"/>
      <c r="J17" s="138"/>
      <c r="K17" s="75" t="str">
        <f t="shared" si="1"/>
        <v/>
      </c>
      <c r="M17" s="17">
        <f t="shared" si="3"/>
        <v>0</v>
      </c>
    </row>
    <row r="18" spans="1:13" s="1" customFormat="1" ht="20" customHeight="1" x14ac:dyDescent="0.2">
      <c r="A18" s="85">
        <v>5</v>
      </c>
      <c r="B18" s="86" t="s">
        <v>88</v>
      </c>
      <c r="C18" s="200" t="s">
        <v>273</v>
      </c>
      <c r="D18" s="203"/>
      <c r="E18" s="105"/>
      <c r="F18" s="105"/>
      <c r="G18" s="105"/>
      <c r="H18" s="105"/>
      <c r="I18" s="105"/>
      <c r="J18" s="100"/>
      <c r="K18" s="115" t="str">
        <f>IF(M18&gt;0,AVERAGE(K19:K28),"")</f>
        <v/>
      </c>
      <c r="M18" s="120">
        <f>SUM(M19:M28)</f>
        <v>0</v>
      </c>
    </row>
    <row r="19" spans="1:13" s="1" customFormat="1" ht="35" customHeight="1" x14ac:dyDescent="0.2">
      <c r="A19" s="75" t="s">
        <v>102</v>
      </c>
      <c r="B19" s="84" t="s">
        <v>53</v>
      </c>
      <c r="C19" s="200"/>
      <c r="D19" s="203"/>
      <c r="E19" s="134"/>
      <c r="F19" s="134"/>
      <c r="G19" s="134"/>
      <c r="H19" s="134"/>
      <c r="I19" s="134"/>
      <c r="J19" s="138"/>
      <c r="K19" s="75" t="str">
        <f t="shared" si="1"/>
        <v/>
      </c>
      <c r="M19" s="17">
        <f t="shared" ref="M19:M28" si="4">COUNT(E19:I19)</f>
        <v>0</v>
      </c>
    </row>
    <row r="20" spans="1:13" s="1" customFormat="1" ht="48.75" customHeight="1" x14ac:dyDescent="0.2">
      <c r="A20" s="75" t="s">
        <v>103</v>
      </c>
      <c r="B20" s="84" t="s">
        <v>56</v>
      </c>
      <c r="C20" s="200"/>
      <c r="D20" s="203"/>
      <c r="E20" s="134"/>
      <c r="F20" s="134"/>
      <c r="G20" s="134"/>
      <c r="H20" s="134"/>
      <c r="I20" s="134"/>
      <c r="J20" s="138"/>
      <c r="K20" s="75" t="str">
        <f t="shared" si="1"/>
        <v/>
      </c>
      <c r="M20" s="17">
        <f t="shared" si="4"/>
        <v>0</v>
      </c>
    </row>
    <row r="21" spans="1:13" s="1" customFormat="1" ht="35" customHeight="1" x14ac:dyDescent="0.2">
      <c r="A21" s="75" t="s">
        <v>104</v>
      </c>
      <c r="B21" s="84" t="s">
        <v>55</v>
      </c>
      <c r="C21" s="200"/>
      <c r="D21" s="203"/>
      <c r="E21" s="134"/>
      <c r="F21" s="134"/>
      <c r="G21" s="134"/>
      <c r="H21" s="134"/>
      <c r="I21" s="134"/>
      <c r="J21" s="138"/>
      <c r="K21" s="75" t="str">
        <f t="shared" si="1"/>
        <v/>
      </c>
      <c r="M21" s="17">
        <f t="shared" si="4"/>
        <v>0</v>
      </c>
    </row>
    <row r="22" spans="1:13" s="1" customFormat="1" ht="66.75" customHeight="1" x14ac:dyDescent="0.2">
      <c r="A22" s="75" t="s">
        <v>105</v>
      </c>
      <c r="B22" s="84" t="s">
        <v>54</v>
      </c>
      <c r="C22" s="200"/>
      <c r="D22" s="203"/>
      <c r="E22" s="134"/>
      <c r="F22" s="134"/>
      <c r="G22" s="134"/>
      <c r="H22" s="134"/>
      <c r="I22" s="134"/>
      <c r="J22" s="138"/>
      <c r="K22" s="75" t="str">
        <f t="shared" si="1"/>
        <v/>
      </c>
      <c r="M22" s="17">
        <f t="shared" si="4"/>
        <v>0</v>
      </c>
    </row>
    <row r="23" spans="1:13" s="1" customFormat="1" ht="59.25" customHeight="1" x14ac:dyDescent="0.2">
      <c r="A23" s="75" t="s">
        <v>106</v>
      </c>
      <c r="B23" s="84" t="s">
        <v>57</v>
      </c>
      <c r="C23" s="200"/>
      <c r="D23" s="203"/>
      <c r="E23" s="134"/>
      <c r="F23" s="134"/>
      <c r="G23" s="134"/>
      <c r="H23" s="134"/>
      <c r="I23" s="134"/>
      <c r="J23" s="138"/>
      <c r="K23" s="75" t="str">
        <f t="shared" si="1"/>
        <v/>
      </c>
      <c r="M23" s="17">
        <f t="shared" si="4"/>
        <v>0</v>
      </c>
    </row>
    <row r="24" spans="1:13" s="1" customFormat="1" ht="48" customHeight="1" x14ac:dyDescent="0.2">
      <c r="A24" s="75" t="s">
        <v>107</v>
      </c>
      <c r="B24" s="84" t="s">
        <v>58</v>
      </c>
      <c r="C24" s="34" t="s">
        <v>274</v>
      </c>
      <c r="D24" s="203"/>
      <c r="E24" s="134"/>
      <c r="F24" s="134"/>
      <c r="G24" s="134"/>
      <c r="H24" s="134"/>
      <c r="I24" s="134"/>
      <c r="J24" s="138"/>
      <c r="K24" s="75" t="str">
        <f t="shared" si="1"/>
        <v/>
      </c>
      <c r="M24" s="17">
        <f t="shared" si="4"/>
        <v>0</v>
      </c>
    </row>
    <row r="25" spans="1:13" ht="16" x14ac:dyDescent="0.2">
      <c r="A25" s="75" t="s">
        <v>108</v>
      </c>
      <c r="B25" s="84" t="s">
        <v>123</v>
      </c>
      <c r="C25" s="200" t="s">
        <v>273</v>
      </c>
      <c r="D25" s="203"/>
      <c r="E25" s="143"/>
      <c r="F25" s="143"/>
      <c r="G25" s="143"/>
      <c r="H25" s="143"/>
      <c r="I25" s="143"/>
      <c r="J25" s="138"/>
      <c r="K25" s="75" t="str">
        <f t="shared" si="1"/>
        <v/>
      </c>
      <c r="M25" s="17">
        <f t="shared" si="4"/>
        <v>0</v>
      </c>
    </row>
    <row r="26" spans="1:13" ht="48" x14ac:dyDescent="0.2">
      <c r="A26" s="75" t="s">
        <v>109</v>
      </c>
      <c r="B26" s="84" t="s">
        <v>126</v>
      </c>
      <c r="C26" s="200"/>
      <c r="D26" s="203"/>
      <c r="E26" s="143"/>
      <c r="F26" s="143"/>
      <c r="G26" s="143"/>
      <c r="H26" s="143"/>
      <c r="I26" s="143"/>
      <c r="J26" s="138"/>
      <c r="K26" s="75" t="str">
        <f t="shared" si="1"/>
        <v/>
      </c>
      <c r="M26" s="17">
        <f t="shared" si="4"/>
        <v>0</v>
      </c>
    </row>
    <row r="27" spans="1:13" ht="16" x14ac:dyDescent="0.2">
      <c r="A27" s="75" t="s">
        <v>110</v>
      </c>
      <c r="B27" s="84" t="s">
        <v>127</v>
      </c>
      <c r="C27" s="200"/>
      <c r="D27" s="203"/>
      <c r="E27" s="143"/>
      <c r="F27" s="143"/>
      <c r="G27" s="143"/>
      <c r="H27" s="143"/>
      <c r="I27" s="143"/>
      <c r="J27" s="138"/>
      <c r="K27" s="75" t="str">
        <f t="shared" si="1"/>
        <v/>
      </c>
      <c r="M27" s="17">
        <f t="shared" si="4"/>
        <v>0</v>
      </c>
    </row>
    <row r="28" spans="1:13" ht="16" x14ac:dyDescent="0.2">
      <c r="A28" s="75" t="s">
        <v>114</v>
      </c>
      <c r="B28" s="84" t="s">
        <v>128</v>
      </c>
      <c r="C28" s="200"/>
      <c r="D28" s="204"/>
      <c r="E28" s="143"/>
      <c r="F28" s="143"/>
      <c r="G28" s="143"/>
      <c r="H28" s="143"/>
      <c r="I28" s="143"/>
      <c r="J28" s="138"/>
      <c r="K28" s="75" t="str">
        <f t="shared" si="1"/>
        <v/>
      </c>
      <c r="M28" s="17">
        <f t="shared" si="4"/>
        <v>0</v>
      </c>
    </row>
    <row r="29" spans="1:13" ht="16" x14ac:dyDescent="0.2">
      <c r="A29" s="97">
        <v>6</v>
      </c>
      <c r="B29" s="85" t="s">
        <v>59</v>
      </c>
      <c r="C29" s="200" t="s">
        <v>305</v>
      </c>
      <c r="D29" s="109"/>
      <c r="E29" s="107"/>
      <c r="F29" s="107"/>
      <c r="G29" s="107"/>
      <c r="H29" s="107"/>
      <c r="I29" s="107"/>
      <c r="J29" s="100"/>
      <c r="K29" s="115" t="str">
        <f>IF(M29&gt;0,AVERAGE(K30:K32),"")</f>
        <v/>
      </c>
      <c r="M29" s="113">
        <f>SUM(M30:M32)</f>
        <v>0</v>
      </c>
    </row>
    <row r="30" spans="1:13" ht="16" x14ac:dyDescent="0.2">
      <c r="A30" s="75" t="s">
        <v>102</v>
      </c>
      <c r="B30" s="84" t="s">
        <v>124</v>
      </c>
      <c r="C30" s="200"/>
      <c r="D30" s="109"/>
      <c r="E30" s="136"/>
      <c r="F30" s="136"/>
      <c r="G30" s="136"/>
      <c r="H30" s="136"/>
      <c r="I30" s="136"/>
      <c r="J30" s="138"/>
      <c r="K30" s="75" t="str">
        <f t="shared" si="1"/>
        <v/>
      </c>
      <c r="M30" s="17">
        <f>COUNT(E30:I30)</f>
        <v>0</v>
      </c>
    </row>
    <row r="31" spans="1:13" ht="16" x14ac:dyDescent="0.2">
      <c r="A31" s="75" t="s">
        <v>103</v>
      </c>
      <c r="B31" s="84" t="s">
        <v>125</v>
      </c>
      <c r="C31" s="200"/>
      <c r="D31" s="109"/>
      <c r="E31" s="136"/>
      <c r="F31" s="136"/>
      <c r="G31" s="136"/>
      <c r="H31" s="136"/>
      <c r="I31" s="136"/>
      <c r="J31" s="138"/>
      <c r="K31" s="75" t="str">
        <f t="shared" si="1"/>
        <v/>
      </c>
      <c r="M31" s="17">
        <f t="shared" ref="M31:M32" si="5">COUNT(E31:I31)</f>
        <v>0</v>
      </c>
    </row>
    <row r="32" spans="1:13" ht="55.5" customHeight="1" x14ac:dyDescent="0.2">
      <c r="A32" s="75" t="s">
        <v>104</v>
      </c>
      <c r="B32" s="148" t="s">
        <v>222</v>
      </c>
      <c r="C32" s="200"/>
      <c r="D32" s="109"/>
      <c r="E32" s="136"/>
      <c r="F32" s="136"/>
      <c r="G32" s="136"/>
      <c r="H32" s="136"/>
      <c r="I32" s="136"/>
      <c r="J32" s="138"/>
      <c r="K32" s="75" t="str">
        <f t="shared" si="1"/>
        <v/>
      </c>
      <c r="M32" s="17">
        <f t="shared" si="5"/>
        <v>0</v>
      </c>
    </row>
    <row r="33" spans="2:11" x14ac:dyDescent="0.2">
      <c r="C33" s="11"/>
      <c r="D33" s="11"/>
      <c r="J33" s="19" t="s">
        <v>308</v>
      </c>
      <c r="K33" s="118" t="e">
        <f>AVERAGE(K6,K9,K10,K14,K18,K29)</f>
        <v>#DIV/0!</v>
      </c>
    </row>
    <row r="34" spans="2:11" x14ac:dyDescent="0.2">
      <c r="B34" s="3" t="s">
        <v>310</v>
      </c>
      <c r="C34" s="11"/>
      <c r="D34" s="11"/>
    </row>
    <row r="35" spans="2:11" x14ac:dyDescent="0.2">
      <c r="B35" s="3" t="s">
        <v>33</v>
      </c>
    </row>
    <row r="36" spans="2:11" x14ac:dyDescent="0.2">
      <c r="B36" s="7" t="s">
        <v>31</v>
      </c>
    </row>
    <row r="37" spans="2:11" x14ac:dyDescent="0.2">
      <c r="B37" s="5" t="s">
        <v>32</v>
      </c>
    </row>
    <row r="38" spans="2:11" x14ac:dyDescent="0.2">
      <c r="B38" s="6" t="s">
        <v>27</v>
      </c>
    </row>
    <row r="39" spans="2:11" x14ac:dyDescent="0.2">
      <c r="B39" s="6" t="s">
        <v>28</v>
      </c>
    </row>
    <row r="40" spans="2:11" x14ac:dyDescent="0.2">
      <c r="B40" s="6" t="s">
        <v>29</v>
      </c>
    </row>
    <row r="41" spans="2:11" x14ac:dyDescent="0.2">
      <c r="B41" s="6" t="s">
        <v>30</v>
      </c>
    </row>
    <row r="42" spans="2:11" x14ac:dyDescent="0.2">
      <c r="B42" s="3"/>
    </row>
    <row r="46" spans="2:11" x14ac:dyDescent="0.2">
      <c r="B46" s="1"/>
    </row>
    <row r="49" spans="2:2" x14ac:dyDescent="0.2">
      <c r="B49" s="1"/>
    </row>
  </sheetData>
  <mergeCells count="6">
    <mergeCell ref="C6:C8"/>
    <mergeCell ref="D10:D28"/>
    <mergeCell ref="C29:C32"/>
    <mergeCell ref="C25:C28"/>
    <mergeCell ref="C18:C23"/>
    <mergeCell ref="C10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M44"/>
  <sheetViews>
    <sheetView showGridLines="0" zoomScale="80" zoomScaleNormal="80" workbookViewId="0">
      <selection activeCell="D26" sqref="D26"/>
    </sheetView>
  </sheetViews>
  <sheetFormatPr baseColWidth="10" defaultColWidth="8.83203125" defaultRowHeight="15" x14ac:dyDescent="0.2"/>
  <cols>
    <col min="1" max="1" width="9.1640625" style="18"/>
    <col min="2" max="2" width="75.6640625" customWidth="1"/>
    <col min="3" max="3" width="23" customWidth="1"/>
    <col min="4" max="4" width="20.1640625" customWidth="1"/>
    <col min="10" max="10" width="29.83203125" customWidth="1"/>
    <col min="11" max="11" width="12.5" bestFit="1" customWidth="1"/>
    <col min="13" max="13" width="0" style="17" hidden="1" customWidth="1"/>
  </cols>
  <sheetData>
    <row r="1" spans="1:13" x14ac:dyDescent="0.2">
      <c r="A1" s="133" t="s">
        <v>312</v>
      </c>
    </row>
    <row r="3" spans="1:13" x14ac:dyDescent="0.2">
      <c r="C3" s="1"/>
      <c r="D3" s="1"/>
      <c r="J3" s="1"/>
      <c r="K3" s="1"/>
    </row>
    <row r="4" spans="1:13" s="11" customFormat="1" x14ac:dyDescent="0.2">
      <c r="C4" s="1"/>
      <c r="D4" s="1"/>
      <c r="E4" s="62" t="s">
        <v>292</v>
      </c>
      <c r="F4" s="62"/>
      <c r="G4" s="62"/>
      <c r="H4" s="62"/>
      <c r="I4" s="62"/>
      <c r="J4" s="73"/>
      <c r="K4" s="73"/>
      <c r="M4" s="17"/>
    </row>
    <row r="5" spans="1:13" ht="32" x14ac:dyDescent="0.2">
      <c r="A5" s="69"/>
      <c r="B5" s="64" t="s">
        <v>60</v>
      </c>
      <c r="C5" s="66" t="s">
        <v>311</v>
      </c>
      <c r="D5" s="126" t="s">
        <v>309</v>
      </c>
      <c r="E5" s="63">
        <v>0</v>
      </c>
      <c r="F5" s="63">
        <v>1</v>
      </c>
      <c r="G5" s="63">
        <v>2</v>
      </c>
      <c r="H5" s="63">
        <v>3</v>
      </c>
      <c r="I5" s="63">
        <v>4</v>
      </c>
      <c r="J5" s="67" t="s">
        <v>260</v>
      </c>
      <c r="K5" s="68" t="s">
        <v>261</v>
      </c>
    </row>
    <row r="6" spans="1:13" s="1" customFormat="1" ht="48" x14ac:dyDescent="0.2">
      <c r="A6" s="85">
        <v>1</v>
      </c>
      <c r="B6" s="86" t="s">
        <v>67</v>
      </c>
      <c r="C6" s="200" t="s">
        <v>322</v>
      </c>
      <c r="D6" s="109"/>
      <c r="E6" s="105"/>
      <c r="F6" s="105"/>
      <c r="G6" s="105"/>
      <c r="H6" s="105"/>
      <c r="I6" s="105"/>
      <c r="J6" s="99"/>
      <c r="K6" s="121" t="str">
        <f>IF(M6&gt;0,AVERAGE(K7:K8),"")</f>
        <v/>
      </c>
      <c r="M6" s="120">
        <f>SUM(M7:M8)</f>
        <v>0</v>
      </c>
    </row>
    <row r="7" spans="1:13" s="1" customFormat="1" ht="16" x14ac:dyDescent="0.2">
      <c r="A7" s="75" t="s">
        <v>102</v>
      </c>
      <c r="B7" s="76" t="s">
        <v>4</v>
      </c>
      <c r="C7" s="200"/>
      <c r="D7" s="109"/>
      <c r="E7" s="134"/>
      <c r="F7" s="134"/>
      <c r="G7" s="134"/>
      <c r="H7" s="134"/>
      <c r="I7" s="134"/>
      <c r="J7" s="82"/>
      <c r="K7" s="75" t="str">
        <f>IF(M7&gt;0,SUM(E7:I7),"")</f>
        <v/>
      </c>
      <c r="M7" s="14">
        <f>COUNT(E7:I7)</f>
        <v>0</v>
      </c>
    </row>
    <row r="8" spans="1:13" s="1" customFormat="1" ht="16" x14ac:dyDescent="0.2">
      <c r="A8" s="75" t="s">
        <v>103</v>
      </c>
      <c r="B8" s="76" t="s">
        <v>5</v>
      </c>
      <c r="C8" s="200"/>
      <c r="D8" s="109"/>
      <c r="E8" s="134"/>
      <c r="F8" s="134"/>
      <c r="G8" s="134"/>
      <c r="H8" s="134"/>
      <c r="I8" s="134"/>
      <c r="J8" s="82"/>
      <c r="K8" s="75" t="str">
        <f>IF(M8&gt;0,SUM(E8:I8),"")</f>
        <v/>
      </c>
      <c r="M8" s="14">
        <f>COUNT(E8:I8)</f>
        <v>0</v>
      </c>
    </row>
    <row r="9" spans="1:13" s="1" customFormat="1" ht="32" x14ac:dyDescent="0.2">
      <c r="A9" s="85">
        <v>2</v>
      </c>
      <c r="B9" s="86" t="s">
        <v>68</v>
      </c>
      <c r="C9" s="34" t="s">
        <v>258</v>
      </c>
      <c r="D9" s="99"/>
      <c r="E9" s="134"/>
      <c r="F9" s="134"/>
      <c r="G9" s="134"/>
      <c r="H9" s="134"/>
      <c r="I9" s="134"/>
      <c r="J9" s="82"/>
      <c r="K9" s="117" t="str">
        <f>IF(M9&gt;0,SUM(E9:I9),"")</f>
        <v/>
      </c>
      <c r="M9" s="14">
        <f>COUNT(E9:I9)</f>
        <v>0</v>
      </c>
    </row>
    <row r="10" spans="1:13" s="1" customFormat="1" ht="27" customHeight="1" x14ac:dyDescent="0.2">
      <c r="A10" s="85">
        <v>3</v>
      </c>
      <c r="B10" s="86" t="s">
        <v>69</v>
      </c>
      <c r="C10" s="200" t="s">
        <v>275</v>
      </c>
      <c r="D10" s="109"/>
      <c r="E10" s="105"/>
      <c r="F10" s="105"/>
      <c r="G10" s="105"/>
      <c r="H10" s="105"/>
      <c r="I10" s="105"/>
      <c r="J10" s="99"/>
      <c r="K10" s="121" t="str">
        <f>IF(M10&gt;0,AVERAGE(K11:K16),"")</f>
        <v/>
      </c>
      <c r="M10" s="120">
        <f>SUM(M11:M16)</f>
        <v>0</v>
      </c>
    </row>
    <row r="11" spans="1:13" s="1" customFormat="1" ht="16" x14ac:dyDescent="0.2">
      <c r="A11" s="75" t="s">
        <v>102</v>
      </c>
      <c r="B11" s="145" t="s">
        <v>93</v>
      </c>
      <c r="C11" s="200"/>
      <c r="D11" s="109"/>
      <c r="E11" s="134"/>
      <c r="F11" s="134"/>
      <c r="G11" s="134"/>
      <c r="H11" s="134"/>
      <c r="I11" s="134"/>
      <c r="J11" s="82"/>
      <c r="K11" s="75" t="str">
        <f t="shared" ref="K11:K16" si="0">IF(M11&gt;0,SUM(E11:I11),"")</f>
        <v/>
      </c>
      <c r="M11" s="14">
        <f t="shared" ref="M11:M16" si="1">COUNT(E11:I11)</f>
        <v>0</v>
      </c>
    </row>
    <row r="12" spans="1:13" s="1" customFormat="1" ht="65.25" customHeight="1" x14ac:dyDescent="0.2">
      <c r="A12" s="75" t="s">
        <v>103</v>
      </c>
      <c r="B12" s="145" t="s">
        <v>90</v>
      </c>
      <c r="C12" s="200"/>
      <c r="D12" s="109"/>
      <c r="E12" s="134"/>
      <c r="F12" s="134"/>
      <c r="G12" s="134"/>
      <c r="H12" s="134"/>
      <c r="I12" s="134"/>
      <c r="J12" s="82"/>
      <c r="K12" s="75" t="str">
        <f t="shared" si="0"/>
        <v/>
      </c>
      <c r="M12" s="14">
        <f t="shared" si="1"/>
        <v>0</v>
      </c>
    </row>
    <row r="13" spans="1:13" s="1" customFormat="1" ht="32" x14ac:dyDescent="0.2">
      <c r="A13" s="75" t="s">
        <v>104</v>
      </c>
      <c r="B13" s="145" t="s">
        <v>91</v>
      </c>
      <c r="C13" s="200"/>
      <c r="D13" s="109"/>
      <c r="E13" s="134"/>
      <c r="F13" s="134"/>
      <c r="G13" s="134"/>
      <c r="H13" s="134"/>
      <c r="I13" s="134"/>
      <c r="J13" s="82"/>
      <c r="K13" s="75" t="str">
        <f t="shared" si="0"/>
        <v/>
      </c>
      <c r="M13" s="14">
        <f t="shared" si="1"/>
        <v>0</v>
      </c>
    </row>
    <row r="14" spans="1:13" s="1" customFormat="1" ht="16" x14ac:dyDescent="0.2">
      <c r="A14" s="75" t="s">
        <v>105</v>
      </c>
      <c r="B14" s="145" t="s">
        <v>92</v>
      </c>
      <c r="C14" s="200"/>
      <c r="D14" s="109"/>
      <c r="E14" s="134"/>
      <c r="F14" s="134"/>
      <c r="G14" s="134"/>
      <c r="H14" s="134"/>
      <c r="I14" s="134"/>
      <c r="J14" s="82"/>
      <c r="K14" s="75" t="str">
        <f t="shared" si="0"/>
        <v/>
      </c>
      <c r="M14" s="14">
        <f t="shared" si="1"/>
        <v>0</v>
      </c>
    </row>
    <row r="15" spans="1:13" s="1" customFormat="1" ht="16" x14ac:dyDescent="0.2">
      <c r="A15" s="75" t="s">
        <v>106</v>
      </c>
      <c r="B15" s="145" t="s">
        <v>70</v>
      </c>
      <c r="C15" s="31" t="s">
        <v>276</v>
      </c>
      <c r="D15" s="131"/>
      <c r="E15" s="134"/>
      <c r="F15" s="134"/>
      <c r="G15" s="134"/>
      <c r="H15" s="134"/>
      <c r="I15" s="134"/>
      <c r="J15" s="138"/>
      <c r="K15" s="75" t="str">
        <f t="shared" si="0"/>
        <v/>
      </c>
      <c r="M15" s="14">
        <f t="shared" si="1"/>
        <v>0</v>
      </c>
    </row>
    <row r="16" spans="1:13" s="1" customFormat="1" ht="48" x14ac:dyDescent="0.2">
      <c r="A16" s="75" t="s">
        <v>107</v>
      </c>
      <c r="B16" s="145" t="s">
        <v>71</v>
      </c>
      <c r="C16" s="83" t="s">
        <v>277</v>
      </c>
      <c r="D16" s="132"/>
      <c r="E16" s="134"/>
      <c r="F16" s="134"/>
      <c r="G16" s="134"/>
      <c r="H16" s="134"/>
      <c r="I16" s="134"/>
      <c r="J16" s="138"/>
      <c r="K16" s="75" t="str">
        <f t="shared" si="0"/>
        <v/>
      </c>
      <c r="M16" s="14">
        <f t="shared" si="1"/>
        <v>0</v>
      </c>
    </row>
    <row r="17" spans="1:13" s="1" customFormat="1" ht="16" x14ac:dyDescent="0.2">
      <c r="A17" s="85">
        <v>4</v>
      </c>
      <c r="B17" s="86" t="s">
        <v>74</v>
      </c>
      <c r="C17" s="200" t="s">
        <v>322</v>
      </c>
      <c r="D17" s="109"/>
      <c r="E17" s="105"/>
      <c r="F17" s="105"/>
      <c r="G17" s="105"/>
      <c r="H17" s="105"/>
      <c r="I17" s="105"/>
      <c r="J17" s="100"/>
      <c r="K17" s="116" t="str">
        <f>IF(M17&gt;0,AVERAGE(K18:K25),"")</f>
        <v/>
      </c>
      <c r="M17" s="120">
        <f>SUM(M18:M25)</f>
        <v>0</v>
      </c>
    </row>
    <row r="18" spans="1:13" s="1" customFormat="1" ht="36" customHeight="1" x14ac:dyDescent="0.2">
      <c r="A18" s="75" t="s">
        <v>102</v>
      </c>
      <c r="B18" s="145" t="s">
        <v>72</v>
      </c>
      <c r="C18" s="200"/>
      <c r="D18" s="109"/>
      <c r="E18" s="134"/>
      <c r="F18" s="134"/>
      <c r="G18" s="134"/>
      <c r="H18" s="134"/>
      <c r="I18" s="134"/>
      <c r="J18" s="138"/>
      <c r="K18" s="75" t="str">
        <f t="shared" ref="K18:K25" si="2">IF(M18&gt;0,SUM(E18:I18),"")</f>
        <v/>
      </c>
      <c r="M18" s="14">
        <f t="shared" ref="M18:M26" si="3">COUNT(E18:I18)</f>
        <v>0</v>
      </c>
    </row>
    <row r="19" spans="1:13" s="1" customFormat="1" ht="16" x14ac:dyDescent="0.2">
      <c r="A19" s="75" t="s">
        <v>103</v>
      </c>
      <c r="B19" s="145" t="s">
        <v>75</v>
      </c>
      <c r="C19" s="200"/>
      <c r="D19" s="109"/>
      <c r="E19" s="134"/>
      <c r="F19" s="134"/>
      <c r="G19" s="134"/>
      <c r="H19" s="134"/>
      <c r="I19" s="134"/>
      <c r="J19" s="138"/>
      <c r="K19" s="75" t="str">
        <f t="shared" si="2"/>
        <v/>
      </c>
      <c r="M19" s="14">
        <f t="shared" si="3"/>
        <v>0</v>
      </c>
    </row>
    <row r="20" spans="1:13" s="1" customFormat="1" ht="16" x14ac:dyDescent="0.2">
      <c r="A20" s="75" t="s">
        <v>104</v>
      </c>
      <c r="B20" s="145" t="s">
        <v>76</v>
      </c>
      <c r="C20" s="205" t="s">
        <v>278</v>
      </c>
      <c r="D20" s="132"/>
      <c r="E20" s="134"/>
      <c r="F20" s="134"/>
      <c r="G20" s="134"/>
      <c r="H20" s="134"/>
      <c r="I20" s="134"/>
      <c r="J20" s="138"/>
      <c r="K20" s="75" t="str">
        <f t="shared" si="2"/>
        <v/>
      </c>
      <c r="M20" s="14">
        <f t="shared" si="3"/>
        <v>0</v>
      </c>
    </row>
    <row r="21" spans="1:13" s="1" customFormat="1" ht="53.25" customHeight="1" x14ac:dyDescent="0.2">
      <c r="A21" s="75" t="s">
        <v>105</v>
      </c>
      <c r="B21" s="145" t="s">
        <v>94</v>
      </c>
      <c r="C21" s="205"/>
      <c r="D21" s="132"/>
      <c r="E21" s="134"/>
      <c r="F21" s="134"/>
      <c r="G21" s="134"/>
      <c r="H21" s="134"/>
      <c r="I21" s="134"/>
      <c r="J21" s="138"/>
      <c r="K21" s="75" t="str">
        <f t="shared" si="2"/>
        <v/>
      </c>
      <c r="M21" s="14">
        <f t="shared" si="3"/>
        <v>0</v>
      </c>
    </row>
    <row r="22" spans="1:13" s="1" customFormat="1" ht="32" x14ac:dyDescent="0.2">
      <c r="A22" s="75" t="s">
        <v>106</v>
      </c>
      <c r="B22" s="145" t="s">
        <v>95</v>
      </c>
      <c r="C22" s="205"/>
      <c r="D22" s="132"/>
      <c r="E22" s="134"/>
      <c r="F22" s="134"/>
      <c r="G22" s="134"/>
      <c r="H22" s="134"/>
      <c r="I22" s="134"/>
      <c r="J22" s="138"/>
      <c r="K22" s="75" t="str">
        <f t="shared" si="2"/>
        <v/>
      </c>
      <c r="M22" s="14">
        <f t="shared" si="3"/>
        <v>0</v>
      </c>
    </row>
    <row r="23" spans="1:13" s="1" customFormat="1" ht="32" x14ac:dyDescent="0.2">
      <c r="A23" s="75" t="s">
        <v>107</v>
      </c>
      <c r="B23" s="145" t="s">
        <v>96</v>
      </c>
      <c r="C23" s="205"/>
      <c r="D23" s="132"/>
      <c r="E23" s="134"/>
      <c r="F23" s="134"/>
      <c r="G23" s="134"/>
      <c r="H23" s="134"/>
      <c r="I23" s="134"/>
      <c r="J23" s="138"/>
      <c r="K23" s="75" t="str">
        <f t="shared" si="2"/>
        <v/>
      </c>
      <c r="M23" s="14">
        <f t="shared" si="3"/>
        <v>0</v>
      </c>
    </row>
    <row r="24" spans="1:13" s="1" customFormat="1" ht="16" x14ac:dyDescent="0.2">
      <c r="A24" s="75" t="s">
        <v>108</v>
      </c>
      <c r="B24" s="145" t="s">
        <v>77</v>
      </c>
      <c r="C24" s="205"/>
      <c r="D24" s="132"/>
      <c r="E24" s="134"/>
      <c r="F24" s="134"/>
      <c r="G24" s="134"/>
      <c r="H24" s="134"/>
      <c r="I24" s="134"/>
      <c r="J24" s="138"/>
      <c r="K24" s="75" t="str">
        <f t="shared" si="2"/>
        <v/>
      </c>
      <c r="M24" s="14">
        <f t="shared" si="3"/>
        <v>0</v>
      </c>
    </row>
    <row r="25" spans="1:13" s="1" customFormat="1" ht="16" x14ac:dyDescent="0.2">
      <c r="A25" s="75" t="s">
        <v>109</v>
      </c>
      <c r="B25" s="145" t="s">
        <v>78</v>
      </c>
      <c r="C25" s="205"/>
      <c r="D25" s="132"/>
      <c r="E25" s="134"/>
      <c r="F25" s="134"/>
      <c r="G25" s="134"/>
      <c r="H25" s="134"/>
      <c r="I25" s="134"/>
      <c r="J25" s="138"/>
      <c r="K25" s="75" t="str">
        <f t="shared" si="2"/>
        <v/>
      </c>
      <c r="M25" s="14">
        <f t="shared" si="3"/>
        <v>0</v>
      </c>
    </row>
    <row r="26" spans="1:13" s="1" customFormat="1" ht="32" x14ac:dyDescent="0.2">
      <c r="A26" s="85">
        <v>5</v>
      </c>
      <c r="B26" s="86" t="s">
        <v>89</v>
      </c>
      <c r="C26" s="200" t="s">
        <v>305</v>
      </c>
      <c r="D26" s="84" t="s">
        <v>320</v>
      </c>
      <c r="E26" s="134"/>
      <c r="F26" s="134"/>
      <c r="G26" s="134"/>
      <c r="H26" s="134"/>
      <c r="I26" s="134"/>
      <c r="J26" s="138"/>
      <c r="K26" s="117" t="str">
        <f>IF(M26&gt;0,SUM(E26:I26),"")</f>
        <v/>
      </c>
      <c r="M26" s="14">
        <f t="shared" si="3"/>
        <v>0</v>
      </c>
    </row>
    <row r="27" spans="1:13" ht="16" x14ac:dyDescent="0.2">
      <c r="A27" s="97">
        <v>6</v>
      </c>
      <c r="B27" s="85" t="s">
        <v>79</v>
      </c>
      <c r="C27" s="200"/>
      <c r="D27" s="109"/>
      <c r="E27" s="102"/>
      <c r="F27" s="102"/>
      <c r="G27" s="102"/>
      <c r="H27" s="102"/>
      <c r="I27" s="102"/>
      <c r="J27" s="100"/>
      <c r="K27" s="115" t="str">
        <f>IF(M27&gt;0,AVERAGE(K28:K28),"")</f>
        <v/>
      </c>
      <c r="M27" s="113">
        <f>SUM(M28:M28)</f>
        <v>0</v>
      </c>
    </row>
    <row r="28" spans="1:13" ht="49.5" customHeight="1" x14ac:dyDescent="0.2">
      <c r="A28" s="79" t="s">
        <v>102</v>
      </c>
      <c r="B28" s="146" t="s">
        <v>224</v>
      </c>
      <c r="C28" s="200"/>
      <c r="D28" s="109"/>
      <c r="E28" s="136"/>
      <c r="F28" s="136"/>
      <c r="G28" s="136"/>
      <c r="H28" s="136"/>
      <c r="I28" s="136"/>
      <c r="J28" s="138"/>
      <c r="K28" s="75" t="str">
        <f t="shared" ref="K28" si="4">IF(M28&gt;0,SUM(E28:I28),"")</f>
        <v/>
      </c>
      <c r="M28" s="14">
        <f t="shared" ref="M28" si="5">COUNT(E28:I28)</f>
        <v>0</v>
      </c>
    </row>
    <row r="29" spans="1:13" x14ac:dyDescent="0.2">
      <c r="C29" s="11"/>
      <c r="D29" s="11"/>
      <c r="E29" s="13"/>
      <c r="F29" s="13"/>
      <c r="G29" s="13"/>
      <c r="H29" s="13"/>
      <c r="I29" s="13"/>
      <c r="J29" s="19" t="s">
        <v>308</v>
      </c>
      <c r="K29" s="118" t="e">
        <f>AVERAGE(K6,K9,K10,K17,K26,K27)</f>
        <v>#DIV/0!</v>
      </c>
    </row>
    <row r="30" spans="1:13" x14ac:dyDescent="0.2">
      <c r="B30" s="3" t="s">
        <v>310</v>
      </c>
      <c r="C30" s="11"/>
      <c r="D30" s="11"/>
    </row>
    <row r="31" spans="1:13" x14ac:dyDescent="0.2">
      <c r="B31" s="3" t="s">
        <v>33</v>
      </c>
      <c r="C31" s="11"/>
      <c r="D31" s="11"/>
    </row>
    <row r="32" spans="1:13" x14ac:dyDescent="0.2">
      <c r="B32" s="8" t="s">
        <v>73</v>
      </c>
      <c r="C32" s="11"/>
      <c r="D32" s="11"/>
    </row>
    <row r="33" spans="2:2" x14ac:dyDescent="0.2">
      <c r="B33" s="9" t="s">
        <v>61</v>
      </c>
    </row>
    <row r="34" spans="2:2" x14ac:dyDescent="0.2">
      <c r="B34" s="10" t="s">
        <v>62</v>
      </c>
    </row>
    <row r="35" spans="2:2" x14ac:dyDescent="0.2">
      <c r="B35" s="10" t="s">
        <v>63</v>
      </c>
    </row>
    <row r="36" spans="2:2" x14ac:dyDescent="0.2">
      <c r="B36" s="10" t="s">
        <v>64</v>
      </c>
    </row>
    <row r="37" spans="2:2" x14ac:dyDescent="0.2">
      <c r="B37" s="10" t="s">
        <v>65</v>
      </c>
    </row>
    <row r="38" spans="2:2" x14ac:dyDescent="0.2">
      <c r="B38" s="10" t="s">
        <v>223</v>
      </c>
    </row>
    <row r="39" spans="2:2" x14ac:dyDescent="0.2">
      <c r="B39" s="10" t="s">
        <v>66</v>
      </c>
    </row>
    <row r="40" spans="2:2" x14ac:dyDescent="0.2">
      <c r="B40" s="3"/>
    </row>
    <row r="44" spans="2:2" x14ac:dyDescent="0.2">
      <c r="B44" s="1"/>
    </row>
  </sheetData>
  <mergeCells count="5">
    <mergeCell ref="C26:C28"/>
    <mergeCell ref="C20:C25"/>
    <mergeCell ref="C17:C19"/>
    <mergeCell ref="C10:C14"/>
    <mergeCell ref="C6:C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M26"/>
  <sheetViews>
    <sheetView showGridLines="0" zoomScale="80" zoomScaleNormal="80" workbookViewId="0">
      <selection activeCell="M1" sqref="M1:M1048576"/>
    </sheetView>
  </sheetViews>
  <sheetFormatPr baseColWidth="10" defaultColWidth="8.83203125" defaultRowHeight="15" x14ac:dyDescent="0.2"/>
  <cols>
    <col min="1" max="1" width="8.83203125" style="151"/>
    <col min="2" max="2" width="75.6640625" style="151" customWidth="1"/>
    <col min="3" max="4" width="16" style="151" customWidth="1"/>
    <col min="5" max="9" width="8.83203125" style="151"/>
    <col min="10" max="10" width="29.83203125" style="151" customWidth="1"/>
    <col min="11" max="12" width="8.83203125" style="151"/>
    <col min="13" max="13" width="8.83203125" style="152" hidden="1" customWidth="1"/>
    <col min="14" max="16384" width="8.83203125" style="151"/>
  </cols>
  <sheetData>
    <row r="1" spans="1:13" x14ac:dyDescent="0.2">
      <c r="A1" s="150" t="s">
        <v>312</v>
      </c>
    </row>
    <row r="3" spans="1:13" x14ac:dyDescent="0.2">
      <c r="C3" s="153"/>
      <c r="D3" s="153"/>
      <c r="J3" s="153"/>
      <c r="K3" s="153"/>
    </row>
    <row r="4" spans="1:13" x14ac:dyDescent="0.2">
      <c r="C4" s="153"/>
      <c r="D4" s="153"/>
      <c r="E4" s="154" t="s">
        <v>292</v>
      </c>
      <c r="F4" s="154"/>
      <c r="G4" s="154"/>
      <c r="H4" s="154"/>
      <c r="I4" s="154"/>
      <c r="J4" s="155"/>
      <c r="K4" s="155"/>
    </row>
    <row r="5" spans="1:13" ht="32" x14ac:dyDescent="0.2">
      <c r="A5" s="156"/>
      <c r="B5" s="157" t="s">
        <v>129</v>
      </c>
      <c r="C5" s="158" t="s">
        <v>311</v>
      </c>
      <c r="D5" s="159" t="s">
        <v>309</v>
      </c>
      <c r="E5" s="160">
        <v>0</v>
      </c>
      <c r="F5" s="160">
        <v>1</v>
      </c>
      <c r="G5" s="160">
        <v>2</v>
      </c>
      <c r="H5" s="160">
        <v>3</v>
      </c>
      <c r="I5" s="160">
        <v>4</v>
      </c>
      <c r="J5" s="161" t="s">
        <v>260</v>
      </c>
      <c r="K5" s="162" t="s">
        <v>261</v>
      </c>
    </row>
    <row r="6" spans="1:13" s="169" customFormat="1" ht="45" customHeight="1" x14ac:dyDescent="0.2">
      <c r="A6" s="163">
        <v>1</v>
      </c>
      <c r="B6" s="163" t="s">
        <v>130</v>
      </c>
      <c r="C6" s="192" t="s">
        <v>279</v>
      </c>
      <c r="D6" s="164"/>
      <c r="E6" s="165"/>
      <c r="F6" s="166"/>
      <c r="G6" s="166"/>
      <c r="H6" s="166"/>
      <c r="I6" s="166"/>
      <c r="J6" s="167"/>
      <c r="K6" s="168" t="str">
        <f>IF(M6&gt;0,SUM(E6:I6),"")</f>
        <v/>
      </c>
      <c r="M6" s="170">
        <f>COUNT(E6:I6)</f>
        <v>0</v>
      </c>
    </row>
    <row r="7" spans="1:13" s="153" customFormat="1" ht="53" customHeight="1" x14ac:dyDescent="0.2">
      <c r="A7" s="163">
        <v>2</v>
      </c>
      <c r="B7" s="171" t="s">
        <v>319</v>
      </c>
      <c r="C7" s="193"/>
      <c r="D7" s="164"/>
      <c r="E7" s="165"/>
      <c r="F7" s="166"/>
      <c r="G7" s="166"/>
      <c r="H7" s="166"/>
      <c r="I7" s="166"/>
      <c r="J7" s="167"/>
      <c r="K7" s="168" t="str">
        <f>IF(M7&gt;0,SUM(E7:I7),"")</f>
        <v/>
      </c>
      <c r="M7" s="170">
        <f>COUNT(E7:I7)</f>
        <v>0</v>
      </c>
    </row>
    <row r="8" spans="1:13" s="153" customFormat="1" ht="16" x14ac:dyDescent="0.2">
      <c r="A8" s="163">
        <v>3</v>
      </c>
      <c r="B8" s="174" t="s">
        <v>225</v>
      </c>
      <c r="C8" s="193"/>
      <c r="D8" s="192" t="s">
        <v>320</v>
      </c>
      <c r="E8" s="172"/>
      <c r="F8" s="172"/>
      <c r="G8" s="172"/>
      <c r="H8" s="172"/>
      <c r="I8" s="172"/>
      <c r="J8" s="175"/>
      <c r="K8" s="176" t="str">
        <f>IF(M8&gt;0,AVERAGE(K9:K11),"")</f>
        <v/>
      </c>
      <c r="M8" s="173">
        <f>SUM(M9:M10)</f>
        <v>0</v>
      </c>
    </row>
    <row r="9" spans="1:13" s="153" customFormat="1" ht="16" x14ac:dyDescent="0.2">
      <c r="A9" s="177" t="s">
        <v>102</v>
      </c>
      <c r="B9" s="145" t="s">
        <v>226</v>
      </c>
      <c r="C9" s="193"/>
      <c r="D9" s="193"/>
      <c r="E9" s="165"/>
      <c r="F9" s="165"/>
      <c r="G9" s="165"/>
      <c r="H9" s="165"/>
      <c r="I9" s="165"/>
      <c r="J9" s="178"/>
      <c r="K9" s="177" t="str">
        <f t="shared" ref="K9:K17" si="0">IF(M9&gt;0,SUM(E9:I9),"")</f>
        <v/>
      </c>
      <c r="M9" s="170">
        <f t="shared" ref="M9:M10" si="1">COUNT(E9:I9)</f>
        <v>0</v>
      </c>
    </row>
    <row r="10" spans="1:13" s="153" customFormat="1" ht="16" x14ac:dyDescent="0.2">
      <c r="A10" s="177" t="s">
        <v>103</v>
      </c>
      <c r="B10" s="145" t="s">
        <v>227</v>
      </c>
      <c r="C10" s="193"/>
      <c r="D10" s="193"/>
      <c r="E10" s="165"/>
      <c r="F10" s="165"/>
      <c r="G10" s="165"/>
      <c r="H10" s="165"/>
      <c r="I10" s="165"/>
      <c r="J10" s="178"/>
      <c r="K10" s="177" t="str">
        <f t="shared" si="0"/>
        <v/>
      </c>
      <c r="M10" s="170">
        <f t="shared" si="1"/>
        <v>0</v>
      </c>
    </row>
    <row r="11" spans="1:13" s="153" customFormat="1" ht="16" x14ac:dyDescent="0.2">
      <c r="A11" s="177" t="s">
        <v>104</v>
      </c>
      <c r="B11" s="145" t="s">
        <v>228</v>
      </c>
      <c r="C11" s="193"/>
      <c r="D11" s="193"/>
      <c r="E11" s="172"/>
      <c r="F11" s="172"/>
      <c r="G11" s="172"/>
      <c r="H11" s="172"/>
      <c r="I11" s="172"/>
      <c r="J11" s="175"/>
      <c r="K11" s="179" t="str">
        <f>IF(M11&gt;0,AVERAGE(K12:K15),"")</f>
        <v/>
      </c>
      <c r="M11" s="173">
        <f>SUM(M12:M15)</f>
        <v>0</v>
      </c>
    </row>
    <row r="12" spans="1:13" s="153" customFormat="1" ht="32.25" customHeight="1" x14ac:dyDescent="0.2">
      <c r="A12" s="180" t="s">
        <v>110</v>
      </c>
      <c r="B12" s="147" t="s">
        <v>131</v>
      </c>
      <c r="C12" s="193"/>
      <c r="D12" s="193"/>
      <c r="E12" s="165"/>
      <c r="F12" s="165"/>
      <c r="G12" s="165"/>
      <c r="H12" s="165"/>
      <c r="I12" s="165"/>
      <c r="J12" s="178"/>
      <c r="K12" s="177" t="str">
        <f t="shared" si="0"/>
        <v/>
      </c>
      <c r="M12" s="170">
        <f t="shared" ref="M12:M15" si="2">COUNT(E12:I12)</f>
        <v>0</v>
      </c>
    </row>
    <row r="13" spans="1:13" s="153" customFormat="1" ht="33" customHeight="1" x14ac:dyDescent="0.2">
      <c r="A13" s="180" t="s">
        <v>111</v>
      </c>
      <c r="B13" s="147" t="s">
        <v>80</v>
      </c>
      <c r="C13" s="193"/>
      <c r="D13" s="193"/>
      <c r="E13" s="165"/>
      <c r="F13" s="165"/>
      <c r="G13" s="165"/>
      <c r="H13" s="165"/>
      <c r="I13" s="165"/>
      <c r="J13" s="178"/>
      <c r="K13" s="177" t="str">
        <f t="shared" si="0"/>
        <v/>
      </c>
      <c r="M13" s="170">
        <f t="shared" si="2"/>
        <v>0</v>
      </c>
    </row>
    <row r="14" spans="1:13" s="153" customFormat="1" ht="36.75" customHeight="1" x14ac:dyDescent="0.2">
      <c r="A14" s="180" t="s">
        <v>112</v>
      </c>
      <c r="B14" s="147" t="s">
        <v>81</v>
      </c>
      <c r="C14" s="193"/>
      <c r="D14" s="193"/>
      <c r="E14" s="165"/>
      <c r="F14" s="165"/>
      <c r="G14" s="165"/>
      <c r="H14" s="165"/>
      <c r="I14" s="165"/>
      <c r="J14" s="178"/>
      <c r="K14" s="177" t="str">
        <f t="shared" si="0"/>
        <v/>
      </c>
      <c r="M14" s="170">
        <f t="shared" si="2"/>
        <v>0</v>
      </c>
    </row>
    <row r="15" spans="1:13" s="153" customFormat="1" ht="16" x14ac:dyDescent="0.2">
      <c r="A15" s="180" t="s">
        <v>113</v>
      </c>
      <c r="B15" s="147" t="s">
        <v>82</v>
      </c>
      <c r="C15" s="193"/>
      <c r="D15" s="194"/>
      <c r="E15" s="165"/>
      <c r="F15" s="165"/>
      <c r="G15" s="165"/>
      <c r="H15" s="165"/>
      <c r="I15" s="165"/>
      <c r="J15" s="178"/>
      <c r="K15" s="177" t="str">
        <f t="shared" si="0"/>
        <v/>
      </c>
      <c r="M15" s="170">
        <f t="shared" si="2"/>
        <v>0</v>
      </c>
    </row>
    <row r="16" spans="1:13" ht="16" x14ac:dyDescent="0.2">
      <c r="A16" s="181">
        <v>4</v>
      </c>
      <c r="B16" s="163" t="s">
        <v>132</v>
      </c>
      <c r="C16" s="193"/>
      <c r="D16" s="164"/>
      <c r="E16" s="182"/>
      <c r="F16" s="182"/>
      <c r="G16" s="182"/>
      <c r="H16" s="182"/>
      <c r="I16" s="182"/>
      <c r="J16" s="175"/>
      <c r="K16" s="176" t="str">
        <f>IF(M16&gt;0,AVERAGE(K17:K17),"")</f>
        <v/>
      </c>
      <c r="M16" s="183">
        <f>SUM(M17:M17)</f>
        <v>0</v>
      </c>
    </row>
    <row r="17" spans="1:13" ht="51" customHeight="1" x14ac:dyDescent="0.2">
      <c r="A17" s="177" t="s">
        <v>102</v>
      </c>
      <c r="B17" s="146" t="s">
        <v>229</v>
      </c>
      <c r="C17" s="194"/>
      <c r="D17" s="164"/>
      <c r="E17" s="184"/>
      <c r="F17" s="184"/>
      <c r="G17" s="184"/>
      <c r="H17" s="184"/>
      <c r="I17" s="184"/>
      <c r="J17" s="178"/>
      <c r="K17" s="177" t="str">
        <f t="shared" si="0"/>
        <v/>
      </c>
      <c r="M17" s="170">
        <f t="shared" ref="M17" si="3">COUNT(E17:I17)</f>
        <v>0</v>
      </c>
    </row>
    <row r="18" spans="1:13" x14ac:dyDescent="0.2">
      <c r="J18" s="155" t="s">
        <v>308</v>
      </c>
      <c r="K18" s="185" t="e">
        <f>AVERAGE(K6,K7,K8,K16)</f>
        <v>#DIV/0!</v>
      </c>
    </row>
    <row r="19" spans="1:13" x14ac:dyDescent="0.2">
      <c r="B19" s="186" t="s">
        <v>310</v>
      </c>
    </row>
    <row r="20" spans="1:13" x14ac:dyDescent="0.2">
      <c r="B20" s="186" t="s">
        <v>33</v>
      </c>
    </row>
    <row r="21" spans="1:13" x14ac:dyDescent="0.2">
      <c r="B21" s="186"/>
    </row>
    <row r="22" spans="1:13" x14ac:dyDescent="0.2">
      <c r="B22" s="187"/>
    </row>
    <row r="23" spans="1:13" x14ac:dyDescent="0.2">
      <c r="B23" s="188"/>
    </row>
    <row r="26" spans="1:13" x14ac:dyDescent="0.2">
      <c r="B26" s="153"/>
    </row>
  </sheetData>
  <mergeCells count="2">
    <mergeCell ref="D8:D15"/>
    <mergeCell ref="C6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Audit score</vt:lpstr>
      <vt:lpstr>final score</vt:lpstr>
      <vt:lpstr>A. Regulatory compliance</vt:lpstr>
      <vt:lpstr>Annexure A</vt:lpstr>
      <vt:lpstr>B. P&amp;S-1.Sustainability</vt:lpstr>
      <vt:lpstr>B. P&amp;S-2.HR Practices</vt:lpstr>
      <vt:lpstr>B. P&amp;S-3.Communication</vt:lpstr>
      <vt:lpstr>B. P&amp;S-4. GOODS &amp; SERVICES</vt:lpstr>
      <vt:lpstr>P&amp;S-5. T&amp;C OF HOSTING</vt:lpstr>
      <vt:lpstr>P&amp;S-6. IT &amp; DIGITAL INFORMATION</vt:lpstr>
      <vt:lpstr>P&amp;S-7. CENTRE SERVICES, FEEDBAK</vt:lpstr>
      <vt:lpstr>P&amp;S-8. CENTRE SAFETY, SECURITY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CNS</dc:creator>
  <cp:keywords/>
  <dc:description/>
  <cp:lastModifiedBy>RS Roy</cp:lastModifiedBy>
  <dcterms:created xsi:type="dcterms:W3CDTF">2020-09-09T11:42:54Z</dcterms:created>
  <dcterms:modified xsi:type="dcterms:W3CDTF">2026-07-19T12:37:28Z</dcterms:modified>
  <cp:category/>
</cp:coreProperties>
</file>